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X:\CfS\CFS no. 1\3 Tender dossier Lot 1_2_3\Tender dossier Lot 1\B.draft cont n annexes\"/>
    </mc:Choice>
  </mc:AlternateContent>
  <xr:revisionPtr revIDLastSave="0" documentId="13_ncr:1_{14C7BA6C-64DF-44E9-9EBE-85543270A756}" xr6:coauthVersionLast="47" xr6:coauthVersionMax="47" xr10:uidLastSave="{00000000-0000-0000-0000-000000000000}"/>
  <bookViews>
    <workbookView xWindow="28680" yWindow="-120" windowWidth="38640" windowHeight="21120" tabRatio="777" firstSheet="1" activeTab="7" xr2:uid="{D5A6BA90-2223-44A0-8799-938364008C2E}"/>
  </bookViews>
  <sheets>
    <sheet name="for publication" sheetId="25" state="hidden" r:id="rId1"/>
    <sheet name="Service " sheetId="24" r:id="rId2"/>
    <sheet name="2.1.1" sheetId="18" r:id="rId3"/>
    <sheet name="2.1.2" sheetId="20" r:id="rId4"/>
    <sheet name="2.1.3" sheetId="9" r:id="rId5"/>
    <sheet name="2.2.1" sheetId="21" r:id="rId6"/>
    <sheet name="2.2.2" sheetId="22" r:id="rId7"/>
    <sheet name="2.2.3" sheetId="23" r:id="rId8"/>
  </sheets>
  <definedNames>
    <definedName name="_xlnm.Print_Area" localSheetId="3">'2.1.2'!$A$1:$F$8</definedName>
    <definedName name="_xlnm.Print_Area" localSheetId="4">'2.1.3'!$A$1:$F$74</definedName>
    <definedName name="_xlnm.Print_Area" localSheetId="5">'2.2.1'!$A$1:$F$5</definedName>
    <definedName name="_xlnm.Print_Area" localSheetId="6">'2.2.2'!$A$1:$F$46</definedName>
    <definedName name="_xlnm.Print_Area" localSheetId="7">'2.2.3'!$A$1:$F$33</definedName>
    <definedName name="_xlnm.Print_Area" localSheetId="0">'for publication'!$A$1:$D$17</definedName>
    <definedName name="_xlnm.Print_Area" localSheetId="1">'Service '!$A$1:$D$17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23" l="1"/>
  <c r="F23" i="23"/>
  <c r="F2" i="23" s="1"/>
  <c r="F18" i="23"/>
  <c r="F13" i="23"/>
  <c r="F6" i="23"/>
  <c r="F44" i="22"/>
  <c r="F41" i="22"/>
  <c r="F31" i="22"/>
  <c r="F27" i="22"/>
  <c r="F15" i="22"/>
  <c r="F5" i="22"/>
  <c r="F3" i="21"/>
  <c r="F5" i="9"/>
  <c r="F17" i="9"/>
  <c r="F23" i="9"/>
  <c r="F31" i="9"/>
  <c r="F38" i="9"/>
  <c r="F51" i="9"/>
  <c r="F58" i="9"/>
  <c r="F70" i="9"/>
  <c r="F3" i="20"/>
  <c r="F3" i="18"/>
  <c r="C16" i="24"/>
  <c r="F1" i="22" l="1"/>
  <c r="F1" i="9"/>
  <c r="C11" i="25"/>
  <c r="C5" i="25" l="1"/>
  <c r="C13" i="25" l="1"/>
  <c r="C4" i="25"/>
  <c r="C14" i="24" l="1"/>
  <c r="C12" i="25"/>
  <c r="C14" i="25" s="1"/>
  <c r="C7" i="24" l="1"/>
  <c r="C6" i="25" l="1"/>
  <c r="C7" i="25" s="1"/>
  <c r="C16" i="25" s="1"/>
</calcChain>
</file>

<file path=xl/sharedStrings.xml><?xml version="1.0" encoding="utf-8"?>
<sst xmlns="http://schemas.openxmlformats.org/spreadsheetml/2006/main" count="404" uniqueCount="188">
  <si>
    <t>2.1.1</t>
  </si>
  <si>
    <t>2.1.2</t>
  </si>
  <si>
    <t>2.1.3</t>
  </si>
  <si>
    <t>2.2.2</t>
  </si>
  <si>
    <t>2.2.3</t>
  </si>
  <si>
    <t xml:space="preserve"> </t>
  </si>
  <si>
    <t>Unit</t>
  </si>
  <si>
    <t>Unit Value EUR</t>
  </si>
  <si>
    <t>Total Cost EUR</t>
  </si>
  <si>
    <t>Documentation of low-cost solutions for small scale irrigation systems available in the national and international market</t>
  </si>
  <si>
    <t xml:space="preserve">Feasibility report for the implantation of modern irrigation system &amp; Business model for solar power in Old lands-Egypt  </t>
  </si>
  <si>
    <t>Evaluation of the sustainability of improved irrigation systems (Scalability assessment)</t>
  </si>
  <si>
    <t>extension officers training in 3 targeted governorates</t>
  </si>
  <si>
    <t>Surveillance cameras for the pump room, solar cells and control unit</t>
  </si>
  <si>
    <t>lumpsum</t>
  </si>
  <si>
    <t>Polyethylene installation supplies (Grommet at the beginning of the line 16 mm P.E + rubber,Tee 16 mm P.E,16 mm P.E. connector and  End of line 16 mm P.E</t>
  </si>
  <si>
    <t>20 HP reserve diesel pump, (30 m3/hour) ,In case it is necessary to complete the irrigation process at night</t>
  </si>
  <si>
    <t>Transportation allowances for Trainees</t>
  </si>
  <si>
    <t>Preparing training materials for qualifying FFS facilitators in three governorates,( using  FAO Farmer Field School Guidance)</t>
  </si>
  <si>
    <t>Transportation allowances for Trainees (FFS facilitators)</t>
  </si>
  <si>
    <t>Trainees per meals(FFS facilitators)</t>
  </si>
  <si>
    <t>Preparing the qualifying FFS facilitators training  report on each  governorates.</t>
  </si>
  <si>
    <t xml:space="preserve"> Prepare final report documenting all  FFS conducted activities, practices (Arabic &amp; English).</t>
  </si>
  <si>
    <t xml:space="preserve"> Prepare final report documenting all  Awareness sessions conducted per each governorate  (Arabic &amp; English).</t>
  </si>
  <si>
    <t>Testing, evaluating and updating the application</t>
  </si>
  <si>
    <t>Preparing training materials on rapid and early diagnosis of infectious, epidemiological, and transboundary diseases.</t>
  </si>
  <si>
    <t>Preparing training report for each governorate.</t>
  </si>
  <si>
    <t>Transportation allowances for Trainees (veterinary services providers )</t>
  </si>
  <si>
    <t>Final report  for mobile application</t>
  </si>
  <si>
    <t>Accommodation cost in Giza for Trainees (veterinary services providers )- Full board with meals</t>
  </si>
  <si>
    <t>Transportation allowances to Giza and comeback for Trainees (veterinary services providers )</t>
  </si>
  <si>
    <t>Printing awareness materials for farmers on the advantages of artificial insemination and vaccinations (3000 poster and 3000 flyers)</t>
  </si>
  <si>
    <t>Printing awareness materials for farmers on improving hygiene awareness to avoid losses in milk production (3000 poster and 3000 flyers)</t>
  </si>
  <si>
    <t xml:space="preserve"> Final Report </t>
  </si>
  <si>
    <t>Situation analysis (Institutional and technical) of the current irrigation  systems in the selected sites ( 5 feddan per site per governorate - total of 3 sites in the targeted governorates).It includes accommodation and transportation costs in the targeted governorates</t>
  </si>
  <si>
    <t>Detailed technical design with drawings including solar power ,pump houses and bill of quantities of the  3  sites  with  complete  material  and  cost  estimates  and  technical  specifications.It includes accommodation and transportation costs in the targeted governorates</t>
  </si>
  <si>
    <t>Farmers training  in 3 targeted governorates.It includes accommodation and transportation costs in the targeted governorates</t>
  </si>
  <si>
    <t>Carry out the  180 Awareness sessions (2400 faremers) regarding on improving hygiene awareness to avoid losses in milk production to raise awareness of farmers . The costs of awareness session day  include:  Break meal farmers and Training logistics services (equipping  training halls - stationery and promotional materials )</t>
  </si>
  <si>
    <t>Prapare Performance Monitoring and Maintenance Plan for liquid nitrogen production units</t>
  </si>
  <si>
    <t>Carry out the  180 Awareness sessions (2400 faremers) regarding the advantages of artificial insemination and vaccinationsr to raise awareness of farmers . The costs of awareness session day  include:  Break meal farmers and Training logistics services (equipping  training halls - stationery and promotional materials )</t>
  </si>
  <si>
    <t>Implementation of 3 sites of modern on-farm irrigation systems. It includes accommodation and transportation costs in the targeted governorates</t>
  </si>
  <si>
    <t>Prapare Performance Monitoring and Maintenance Plan for Solar-powered Modern Irrigation Systems in the 3 sites.</t>
  </si>
  <si>
    <t>Polyethylene hoses (Plain hoses 16mm P.E and GR polyethylene hoses 16 mm hoses, 30 cm, 4 L/h flow rate. )</t>
  </si>
  <si>
    <t>Providing intensive training programmes to the extension providers at institutional central and governorate levels for the application of the GAPs including climate smart agriculture practices, in 3 targeted governorates (Beni Suef, Assiut and Sohag) as follows:</t>
  </si>
  <si>
    <t xml:space="preserve">2.2.1 </t>
  </si>
  <si>
    <t>Create pool of expert involving all the specialized national and international experts notably with the support of the ARC Research Institutes to prepare the extension plans while preparing a database for the group with its specializations.</t>
  </si>
  <si>
    <t>Written approval for devloped material in collaboartion with the relevant research institutes for the developed material before utilization.</t>
  </si>
  <si>
    <t xml:space="preserve"> Total No. 
Units</t>
  </si>
  <si>
    <t xml:space="preserve"> Total No.
Units</t>
  </si>
  <si>
    <t>Lump
Sum</t>
  </si>
  <si>
    <t>Carry out the  180 Awareness sessions (2400 faremers) regarding the promoting the diversification of livestock,to raise awareness of farmers . The costs of awareness session day  include:  Break meal farmers and Training logistics services (equipping  training halls - stationery and promotional materials)</t>
  </si>
  <si>
    <t>Prepare final report documenting all  Awareness sessions conducted per each governorate  (Arabic &amp; English)</t>
  </si>
  <si>
    <t>Prepare final report documenting all  training sessions conducted per each governorate  (Arabic &amp; English).</t>
  </si>
  <si>
    <t>Prepare final report documenting all  Awareness sessions conducted per each governorate  (Arabic &amp; English).</t>
  </si>
  <si>
    <t>F) - Forming water user associations and raise their knowledge by trainings on water saving issues in 3 targeted governorates (Beni Suef , Assiut and Sohag) as follows:</t>
  </si>
  <si>
    <t>A) - Providing training on rapid and early diagnosis of infectious, epidemiological, and transboundary diseases, in 3 targeted governorates (Beni Suef , Assiut and Sohag) as follows:</t>
  </si>
  <si>
    <t>B) - Providing training to the veterinary services providers on veterinary treatments, vaccination and artificial insemination in 3 targeted governorates (Beni Suef , Assiut and Sohag) as follows:</t>
  </si>
  <si>
    <t>C) - Provide training on pregnancy monitoring and follow up for veterinary service providers in the targeted governorates</t>
  </si>
  <si>
    <t>D) - Raising awareness (by campaigns and visibility/promotional materials) of smallholder farmers regarding the advantages of the artificial insemination and vaccination, in 3 targeted governorates (Beni Suef , Assiut and Sohag) as follows:</t>
  </si>
  <si>
    <t>A) - Promoting the diversification of livestock,in 3 targeted governorates (Beni Suef , Assiut and Sohag) as follows:</t>
  </si>
  <si>
    <t>B) - Disseminate updated plans for improving nutrition status and raising of the Egyptian buffalo (enhanced males)</t>
  </si>
  <si>
    <t xml:space="preserve">C) - Provide training farmers including women to upgrade their skills and knowledge of the integrated dairy value chains according to EU, EFSA, and CODEX standards, </t>
  </si>
  <si>
    <t>D) - Produce and disseminate materials to raise the awareness of improving hygiene awareness to avoid losses in milk production</t>
  </si>
  <si>
    <t>E) - Advocating farmers to be part of a dairy collection and processing centre to facilitate products marketing so as to improve their profit.</t>
  </si>
  <si>
    <t>B) - Preparing technical awareness materials for use in awareness campaigns for farmers towards diversifying livestock through training specialists</t>
  </si>
  <si>
    <t>Preparation of updated current extension programmes including extension plans for the application of GAPs to the identified crops in 3 targeted governorates (Beni Suef , Assiut and Sohag) as follows:</t>
  </si>
  <si>
    <t>A) - Providing technical and financial assistance for applying GAPs and better agricultural services through training programmes, field days, and farmer field schools (FFS),  in 3 targeted governorates (Beni Suef , Assiut and Sohag) as follows:</t>
  </si>
  <si>
    <t>C) - Providing a specific extension programme as part of raising the awareness of farmers and Water Users Associations regarding the best use of irrigation water</t>
  </si>
  <si>
    <t>D) - Implement a digital platform with the use of new mobile application for the dissemination of extension plans (WP 2.1.1) covering the selected crops and challenges faced in the targeted governorates</t>
  </si>
  <si>
    <t>H) - Implement field trials of improved Seeds/ cultivars of fodderin 3 targeted governorates (Beni Suef , Assiut and Sohag) as follows:</t>
  </si>
  <si>
    <t>E) - Carrying out a updated assessment about needs of veterinary medicine and vacinations at directorates in the targeted governorates  (Beni Suef , Assiut and Sohag) and assessment of materials and  equipment needed (e.g. sampling tools) to improve and disseminate artificial insemination through services providersas follow:</t>
  </si>
  <si>
    <t>F) - Providing veterinary medicines through implementing veterinary therapeutic convoys to small scale farmers for the most common diseases in targeted governorates.</t>
  </si>
  <si>
    <t>G) - Establishment of 6 field demonstration models and pilots for modern on-farm irrigation systems in the old lands,including supply tools and materials of water pumping system powered by solar energy and provide training in the 3 targeted governorates  (Beni Suef , Assiut and Sohag) as follows:</t>
  </si>
  <si>
    <t>E) - Design 6 field demonstration models for modern on-farm irrigation systems in the old lands in 3 targeted governorates (Beni Suef , Assiut and Sohag) as follows:</t>
  </si>
  <si>
    <t>Training of Trainers</t>
  </si>
  <si>
    <t>Result /WP</t>
  </si>
  <si>
    <t>Activities</t>
  </si>
  <si>
    <t>Developing extension plans according to GAPs.  2.1.1</t>
  </si>
  <si>
    <t>Training of Trainers.  2.1.2</t>
  </si>
  <si>
    <t>Providing technical and financial assistance for rolling our the extension plans.   2.1.3</t>
  </si>
  <si>
    <t>A) - Promoting the diversification of livestock</t>
  </si>
  <si>
    <t>Promoting the diversification of livestock 2.2.1</t>
  </si>
  <si>
    <t>Developing extension plans according to GAPs</t>
  </si>
  <si>
    <t>Buiding the capacity of veterinary providers &amp; raising awareness to veterinary services</t>
  </si>
  <si>
    <t>Improving profitability of the animal husbandry</t>
  </si>
  <si>
    <t>Improving profitability of the animal husbandry   2.2.3</t>
  </si>
  <si>
    <t>Buiding the capacity of veterinary providers &amp; raising awareness to veterinary services   2.2.2</t>
  </si>
  <si>
    <t>Financial offer by the tenderer</t>
  </si>
  <si>
    <t>TOTAL 2.2.2 (A+B+….+G)  - EURO</t>
  </si>
  <si>
    <t>TOTAL 2.1.3 (A+B+….+E) -  EURO</t>
  </si>
  <si>
    <t>TOTAL 2.1.3 (A+B+….+G) -  EURO</t>
  </si>
  <si>
    <t>Increasing knowledge of the situation of the animal husbandry</t>
  </si>
  <si>
    <t>Providing technical and financial assistance for rolling out the extension plans</t>
  </si>
  <si>
    <t>Work Package</t>
  </si>
  <si>
    <t>Total Cost (EUR)</t>
  </si>
  <si>
    <t>Overall  Total Cost for Lot 1(EUR)</t>
  </si>
  <si>
    <t>Activities Main Description</t>
  </si>
  <si>
    <t>Work Packages</t>
  </si>
  <si>
    <t>Max. Available Budget (EUR)</t>
  </si>
  <si>
    <t>Max. Available Bbudget (EUR)</t>
  </si>
  <si>
    <t>____________________________</t>
  </si>
  <si>
    <t>Expected Output/Result 2.1 -  The extension system is strengthened towards a sustainable  management of natural resources and agrifood-ecosystems</t>
  </si>
  <si>
    <t>Expected Output/Result 2.2 -  Animal wealth resources are improved and diversified</t>
  </si>
  <si>
    <r>
      <rPr>
        <u/>
        <sz val="12"/>
        <color theme="1"/>
        <rFont val="Times New Roman"/>
        <family val="1"/>
      </rPr>
      <t>NB:</t>
    </r>
    <r>
      <rPr>
        <sz val="12"/>
        <color theme="1"/>
        <rFont val="Times New Roman"/>
        <family val="1"/>
      </rPr>
      <t xml:space="preserve">
i)	The overall financial offer by the tender cannot be above the maximum available budget. 
ii)	Variations within the budget breakdown allocations are allowed, for as long as they are within 5% (less or more) of the allocated maximum available budget.</t>
    </r>
  </si>
  <si>
    <t>No. of extenstions</t>
  </si>
  <si>
    <t xml:space="preserve"> No. of Packages</t>
  </si>
  <si>
    <t>Training logistics services (equipping  training halls - stationery)</t>
  </si>
  <si>
    <t>No. of Days</t>
  </si>
  <si>
    <t>No. of Trainees</t>
  </si>
  <si>
    <t>No. of Courses</t>
  </si>
  <si>
    <t>Training/courses logistics services (equipping  training halls - stationery)</t>
  </si>
  <si>
    <r>
      <t xml:space="preserve">Provide national training experts to implement and supervise </t>
    </r>
    <r>
      <rPr>
        <b/>
        <sz val="10"/>
        <rFont val="Times New Roman"/>
        <family val="1"/>
      </rPr>
      <t>600</t>
    </r>
    <r>
      <rPr>
        <sz val="10"/>
        <rFont val="Times New Roman"/>
        <family val="1"/>
      </rPr>
      <t xml:space="preserve"> FFS in the targeted governorates, which includes the following specializations (team leader, field crop expert, agriculture economist, and field coordinators).The team will work in cooperation with the Agricultural Extension Department in each governorate.Costs include accommodation and transportation in the governorates</t>
    </r>
  </si>
  <si>
    <t>No. of FFS</t>
  </si>
  <si>
    <r>
      <t xml:space="preserve">A total number of </t>
    </r>
    <r>
      <rPr>
        <b/>
        <sz val="10"/>
        <rFont val="Times New Roman"/>
        <family val="1"/>
      </rPr>
      <t>600</t>
    </r>
    <r>
      <rPr>
        <sz val="10"/>
        <rFont val="Times New Roman"/>
        <family val="1"/>
      </rPr>
      <t xml:space="preserve"> farmer field schools (FFS) at 200 FFS per target governorate that will be approved by EU-Zira3a. The FFS will be held with the participation of 20 farmers, the farmer field school facilitator will hold 12 sessions/season for each FFS.The cost includes:  - meals for participants of farmers- stationery and promotional materials - transportation allowance for  FFS facilitators.</t>
    </r>
  </si>
  <si>
    <t xml:space="preserve">Final report documenting the economic impact analysis for the educational fields and its comparison to traditional fields under the full supervision of the  FFSs  agriculture economist and FFSs field coordinators (Arabic &amp; English) for each targeted governorate </t>
  </si>
  <si>
    <t>No. of training Days</t>
  </si>
  <si>
    <r>
      <t xml:space="preserve">Provide training experts to carry out </t>
    </r>
    <r>
      <rPr>
        <b/>
        <sz val="10"/>
        <rFont val="Times New Roman"/>
        <family val="1"/>
      </rPr>
      <t>50 trainings courses</t>
    </r>
    <r>
      <rPr>
        <sz val="10"/>
        <rFont val="Times New Roman"/>
        <family val="1"/>
      </rPr>
      <t xml:space="preserve"> for 330 trainees in 445 training days in Beni Suef, Assiut, and Sohag</t>
    </r>
  </si>
  <si>
    <t>Preparing training materials for identified crops using the extension programs related to outcomes of the results( 2.1.1)  in three governorates in 100 days maximum</t>
  </si>
  <si>
    <t>Provide training experts to carry out 11 training courses to 330 trainees in 66 days n Beni Suef, Assiut, and Sohag</t>
  </si>
  <si>
    <t>B) - Establish 600 demonstration/educational fields (1 Feddan each) attached to each FFS to organize farmer field days to provide training and GAPs practical applications  including climate-smart agriculture in the 3 targeted governorates</t>
  </si>
  <si>
    <t>Each demonstration/educational field will be supported by selected seeds, agricultural mechanization and biofertilizers, under the full supervision of the  FFS s field crop experts.</t>
  </si>
  <si>
    <t xml:space="preserve">Provide experts to develop a total of  26 new extension plans  to the identified crops. </t>
  </si>
  <si>
    <t>No. of Working Days</t>
  </si>
  <si>
    <t>No. of  Training Days</t>
  </si>
  <si>
    <t>No. of Training Days</t>
  </si>
  <si>
    <t>No. of Demonstration 
Fields</t>
  </si>
  <si>
    <t>Provide an expert to prepare the extension programme on the best use of irrigation water to raise awareness of farmers and WUAs</t>
  </si>
  <si>
    <t>No. of Awareness Sessions</t>
  </si>
  <si>
    <t>Provide 6 experts ( 2 per each governorate )  to carry out the  90 Awareness sessions (each expert to hold 15 Awareness sessions ) on the best use of irrigation water to raise awareness of farmers and WUAs. It includes accommodation and transportation costs in the targeted governorates</t>
  </si>
  <si>
    <t>Carry out the  90 Awareness sessions for WUAs and farmers regarding the best use of irrigation water. The costs of awareness session day  include:  Break meal farmers and Training logistics services (equipping  training halls - stationery and promotional materials )</t>
  </si>
  <si>
    <t>Provide an expert to produce of mobile application(s) for extension services .It includes accommodation and transportation costs in the targeted governorates</t>
  </si>
  <si>
    <t>No. of Meetings</t>
  </si>
  <si>
    <t>No. of  Trainings</t>
  </si>
  <si>
    <r>
      <t xml:space="preserve">Conduct </t>
    </r>
    <r>
      <rPr>
        <b/>
        <sz val="10"/>
        <rFont val="Times New Roman"/>
        <family val="1"/>
      </rPr>
      <t>9</t>
    </r>
    <r>
      <rPr>
        <sz val="10"/>
        <rFont val="Times New Roman"/>
        <family val="1"/>
      </rPr>
      <t xml:space="preserve"> training courses for members of the boards of directors of new water user associations  on Irrigation and Drainage Law amended by Law No. 213 (1994) and its executive policy No. 14900/1995.
The cost includes preparing the training material,  consultant fees, training halls, office supplies, and break meals for trainees, transportation and accommodation for training consultants.</t>
    </r>
  </si>
  <si>
    <t>No. of  Working Days</t>
  </si>
  <si>
    <t>Follow up and assist WUAs in day-to-day management and execution of tasks based on WUA policy and procedures including transportation, accommodation and reporting.</t>
  </si>
  <si>
    <t>Supplying, transporting and installing a solar energy system mounted on a metal structure 3 to 4 m height and to be above the roof of the pump room.</t>
  </si>
  <si>
    <t>No. of Solar Energy System</t>
  </si>
  <si>
    <t>Supply, transportation and installation of a centrifugal pump powered by electricity (solar energy), with a total dynamic lift greater than 45 m, pumps (with a theoretical flow rate of 15 L sec-1), in addition to the pump, a motor will be installed on a chassis.</t>
  </si>
  <si>
    <t>No. of Centrifugal Pump</t>
  </si>
  <si>
    <t xml:space="preserve">No. of Sand &amp; Disc Filtration Unit </t>
  </si>
  <si>
    <t>Supplying and making concrete bases, making a circular pull pit of regular concrete, 30 cm thick, with a height of 25 cm to the highest ground level.</t>
  </si>
  <si>
    <t>Supply and installation of a sand and disc filtration unit (36-4) with a flow rate of 150 m3/h with a filtration efficiency of 120-130 mesh or complete mesh filters with air valves, safety and control, pressure meters, fertilization connections, main underground lines for entry and exit, automatic backwash, and the concrete base.</t>
  </si>
  <si>
    <t>No. of Concrete Bases</t>
  </si>
  <si>
    <t>Supplying, pouring and making a complete 3 x 5 m room for all pumps and filters.</t>
  </si>
  <si>
    <t>No. of Rooms</t>
  </si>
  <si>
    <t>No. of Cameras</t>
  </si>
  <si>
    <t>Supply, installation, connection and testing of UPVC pipes at 6 atmosphere pressure for the main, sub-main and subsidiary lines.</t>
  </si>
  <si>
    <t>Supply, transportation and installation of a single and sub-control unit to connect the main and sub-main line with a 4-inch valve, and a double control unit to connect the main sub-main and the manifolds .</t>
  </si>
  <si>
    <t>No. of Diesel Pumps</t>
  </si>
  <si>
    <t>Provide an expert ( Team Leader - livestock expert) to carry out a study for promoting the diversification of livestock, taking into account the following points:
Collecting data and information on the situation of the animal husbandry in each governorate.
Mapping of the associations specialized in animal production in each governorate.
Detect the diversity of the local strains and assess their tolerability to climate change conditions. 
Investigate the strength of the local breeds of animals in the three governorates with changing environmental conditions. 
Improving local strains of meat and milk through cross-breeding with other high-quality breeds.
Risk assessment of loss of genetic diversity of the local strains.</t>
  </si>
  <si>
    <r>
      <t xml:space="preserve">Provide training experts to carry out the training programs for veterinary services providers in target governorates </t>
    </r>
    <r>
      <rPr>
        <b/>
        <sz val="10"/>
        <rFont val="Times New Roman"/>
        <family val="1"/>
      </rPr>
      <t>on rapid and early diagnosis of infectious, epidemiological, and transboundary diseases.</t>
    </r>
  </si>
  <si>
    <t>Training logistics services (equipping  training halls - stationery) at  3 targeted governorates</t>
  </si>
  <si>
    <r>
      <t xml:space="preserve">Provide training experts to carry out the  training programs for veterinary services providers in target governorates  </t>
    </r>
    <r>
      <rPr>
        <b/>
        <sz val="10"/>
        <rFont val="Times New Roman"/>
        <family val="1"/>
      </rPr>
      <t>on veterinary treatments, vaccination</t>
    </r>
    <r>
      <rPr>
        <sz val="10"/>
        <rFont val="Times New Roman"/>
        <family val="1"/>
      </rPr>
      <t xml:space="preserve"> (cost includes the accommodation and transportation).</t>
    </r>
  </si>
  <si>
    <r>
      <t xml:space="preserve">Conducting an agreement with the Animal Reproduction Research Institute to train and implement practical training programs for veterinary service providers in the targeted governorates  </t>
    </r>
    <r>
      <rPr>
        <b/>
        <sz val="10"/>
        <rFont val="Times New Roman"/>
        <family val="1"/>
      </rPr>
      <t>on artificial insemination of cows and buffalos.</t>
    </r>
  </si>
  <si>
    <r>
      <t xml:space="preserve">Conducting an agreement with the Animal Reproduction Research Institute (ARRI) to train and implement practical training programs for veterinary service providers in the targeted governorates </t>
    </r>
    <r>
      <rPr>
        <b/>
        <sz val="10"/>
        <rFont val="Times New Roman"/>
        <family val="1"/>
      </rPr>
      <t>on Use of ultrasound to monitor pregnancy in cows and buffalos</t>
    </r>
    <r>
      <rPr>
        <sz val="10"/>
        <rFont val="Times New Roman"/>
        <family val="1"/>
      </rPr>
      <t>.</t>
    </r>
  </si>
  <si>
    <t>Provide an expert (Team Leader - livestock expert) to prepare scientific veterinary technical materials in order to design two packages of awareness materials for farmers.</t>
  </si>
  <si>
    <t>No. of Packages</t>
  </si>
  <si>
    <t>Provide a graphic designer expert to design 2 packages of awareness materials for farmers (non-printed) in visual form with drawings and illustrations on the advantages of artificial insemination and vaccinations.</t>
  </si>
  <si>
    <t>No. of Awareness Materials</t>
  </si>
  <si>
    <t>Sharing and promoting awareness materials (by the team leader) in the targeted areas via the pages of veterinary medicine directorates on Social Media in the targeted governorates, according to the time plan and awareness standards agreed upon with the program. Up to 21 digital campaigns in the three governorates.</t>
  </si>
  <si>
    <t>No. of Awarness Days</t>
  </si>
  <si>
    <t>Provide 12 experts ( 4 per each governorate ) under the supervision of the team leader to carry out the 180 Awareness sessions.</t>
  </si>
  <si>
    <t xml:space="preserve">No. of Working Days </t>
  </si>
  <si>
    <t>Provide an expert to carry out updated assessment to determine the needs of veterinary medicine at directorates in the targeted governorates (Beni Suef , Assiut and Sohag) and assessment of materials and equipments needed to improve and disseminate artificial insemination (desk research and field visits, including final report).</t>
  </si>
  <si>
    <t>Conducting an agreement with the Animal Reproduction Research Institute to implementing veterinary therapeutic convoys to small scale farmers for the most common diseases in the targeted governorates. 
The cost of the convoy includes accommodation and food for the veterinary team, in addition to logistical equipment for the location of the veterinary convoy, in addition to the costs of all means of transportation, whether between governorates or internal transportation.</t>
  </si>
  <si>
    <t>No. of Veterinary 
Convoys</t>
  </si>
  <si>
    <t>Provide 12 experts ( 4 per each governorate ) under the supervision of the team leader to carry out the 180 Awareness sessions ( one expert hold 15 Awareness sessions ) on promoting the diversification of livestock,to raise awareness of farmers.</t>
  </si>
  <si>
    <t>No. of  Awareness Sessions</t>
  </si>
  <si>
    <t>Provide an expert to update plans for improving nutrition status and raising of the Egyptian buffalo (enhanced males) in 3 targeted governorates (Beni Suef , Assiut and Sohag), including final report.</t>
  </si>
  <si>
    <t>Holding workshops ( 1 day/ governorate) for livestock engineers and agricultural extension workers to present the updated plans for improving nutrition status and raising of the Egyptian buffalo (enhanced males).
The cost of the workshop includes: (hall rent - breakfast and lunch for participants - office training supplies - training logistics - consultant accommodation ,transportation and fees)</t>
  </si>
  <si>
    <t>No. of Workshops</t>
  </si>
  <si>
    <t>Provide an expert ( Team Leader ) to prepare technical training materials for farmers including women to upgrade their skills and knowledge of the integrated dairy value chains</t>
  </si>
  <si>
    <t>Provide an expert (Team Leader - livestock expert) to prepare scientific technical materials in order to design  package of awareness materials for farmers on improving hygiene awareness to avoid losses in milk production.</t>
  </si>
  <si>
    <t xml:space="preserve">Provide a graphic designer expert to design awareness materials for farmers (non-printed) in visual form with drawings and illustrations on improving hygiene awareness to avoid losses in milk production, the package contains (1 poster, 1 flyer, 4 Facebook posts, 2 audio/animated animation, 10 seconds , 1 animation video of up to 3 minutes each with Arabic audio commentary and English subtitles. </t>
  </si>
  <si>
    <t>Sharing and promoting awareness materials in the targeted areas via the pages of veterinary medicine directorates on Social Media in the targeted governorates, according to the time plan and awareness standards agreed upon with the programme. Up to 21 digital campaigns in the three governorates.</t>
  </si>
  <si>
    <t>No. of  Digital Campaigns</t>
  </si>
  <si>
    <t>Provide 12 experts ( 4 per each governorate ) under the supervision of the team leader to carry out the 180 Awareness sessions on improving hygiene awareness to avoid losses in milk production to raise awareness of farmers .</t>
  </si>
  <si>
    <t>Provide a expert to conduct a study on how to invite farmers to be part of a milk collection and processing center to facilitate marketing of the products to improve their profits.</t>
  </si>
  <si>
    <t>Each new extension program must be accompanied by a package of:
-  Digital awareness material for farmers (non-printed) in a visual format with drawings and illustrations 
-  1 Animation videos up to 3 minutes each with Arabic voice over and English subtitles and 1 Eeducational film demonstrating good agriculture practices (5min, with animation and promos in Arabic language, with English subtitles) based on extension messages. 
- Promoting the digital awareness materials on Facebook by launching 18 digital awareness campaigns
Awarness campaignes to be shared with the official pages of Agriculture directorates at each governorates.</t>
  </si>
  <si>
    <t>Meals for Trainees</t>
  </si>
  <si>
    <t>Conduct 60 preparatory meetings with farmers at the meskas  level and elect the WUAs board of directors and registration of  60 new WUAs according to Irrigation and Drainage Law amended by Law No. 213 (1994) and its executive regulations 14900 of year 1995</t>
  </si>
  <si>
    <t>No. of field trials</t>
  </si>
  <si>
    <t xml:space="preserve">Provide an expert to implement at least 60 field trials of fodder of sorghum - alfalfa - millet - fodder cowpeas - fodder beets (1 feddans per each ) in 3 targeted governorates (Beni Suef , Assiut and Sohag), including the final report. </t>
  </si>
  <si>
    <t>Meals for Trainees (veterinary services providers )</t>
  </si>
  <si>
    <t>No. of awareness sessions</t>
  </si>
  <si>
    <t>Provide 12 experts ( 4 per each governorate ) under the supervision of the team leader to carry out the 180 awarness sessions on upgrade farmers skills and knowledge of the integrated dairy value chains.</t>
  </si>
  <si>
    <t>Carry out the  180 awareness sessions  for farmers including women (2400 farmers)to upgrade their skills and knowledge of the integrated dairy value chains. The costs of training session day  include:  Break meal farmers and Training logistics services (equipping  training halls - stationery and promotional materials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</si>
</sst>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4"/>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8"/>
      <name val="Calibri"/>
      <family val="2"/>
      <scheme val="minor"/>
    </font>
    <font>
      <sz val="14"/>
      <color theme="1"/>
      <name val="Calibri"/>
      <family val="2"/>
      <scheme val="minor"/>
    </font>
    <font>
      <b/>
      <u/>
      <sz val="16"/>
      <color theme="1"/>
      <name val="Times New Roman"/>
      <family val="1"/>
    </font>
    <font>
      <b/>
      <sz val="16"/>
      <color theme="1"/>
      <name val="Times New Roman"/>
      <family val="1"/>
    </font>
    <font>
      <b/>
      <sz val="14"/>
      <color theme="1"/>
      <name val="Times New Roman"/>
      <family val="1"/>
    </font>
    <font>
      <sz val="11"/>
      <color theme="1"/>
      <name val="Times New Roman"/>
      <family val="1"/>
    </font>
    <font>
      <b/>
      <sz val="12"/>
      <color theme="1"/>
      <name val="Times New Roman"/>
      <family val="1"/>
    </font>
    <font>
      <sz val="12"/>
      <color theme="1"/>
      <name val="Times New Roman"/>
      <family val="1"/>
    </font>
    <font>
      <sz val="12"/>
      <name val="Times New Roman"/>
      <family val="1"/>
    </font>
    <font>
      <b/>
      <sz val="12"/>
      <name val="Times New Roman"/>
      <family val="1"/>
    </font>
    <font>
      <sz val="14"/>
      <color theme="1"/>
      <name val="Times New Roman"/>
      <family val="1"/>
    </font>
    <font>
      <b/>
      <sz val="11"/>
      <color theme="1"/>
      <name val="Times New Roman"/>
      <family val="1"/>
    </font>
    <font>
      <b/>
      <sz val="14"/>
      <name val="Times New Roman"/>
      <family val="1"/>
    </font>
    <font>
      <u/>
      <sz val="12"/>
      <color theme="1"/>
      <name val="Times New Roman"/>
      <family val="1"/>
    </font>
    <font>
      <b/>
      <sz val="10"/>
      <color theme="1"/>
      <name val="Times New Roman"/>
      <family val="1"/>
    </font>
    <font>
      <b/>
      <sz val="10"/>
      <name val="Times New Roman"/>
      <family val="1"/>
    </font>
    <font>
      <sz val="10"/>
      <color theme="1"/>
      <name val="Times New Roman"/>
      <family val="1"/>
    </font>
    <font>
      <sz val="10"/>
      <name val="Times New Roman"/>
      <family val="1"/>
    </font>
    <font>
      <b/>
      <sz val="14"/>
      <color rgb="FFFF0000"/>
      <name val="Times New Roman"/>
      <family val="1"/>
    </font>
    <font>
      <sz val="10"/>
      <color rgb="FFFF0000"/>
      <name val="Times New Roman"/>
      <family val="1"/>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tint="-0.34998626667073579"/>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s>
  <cellStyleXfs count="1">
    <xf numFmtId="0" fontId="0" fillId="0" borderId="0"/>
  </cellStyleXfs>
  <cellXfs count="268">
    <xf numFmtId="0" fontId="0" fillId="0" borderId="0" xfId="0"/>
    <xf numFmtId="0" fontId="3" fillId="0" borderId="0" xfId="0" applyFont="1"/>
    <xf numFmtId="0" fontId="3" fillId="0" borderId="0" xfId="0" applyFont="1" applyAlignment="1">
      <alignment horizontal="right"/>
    </xf>
    <xf numFmtId="0" fontId="2" fillId="0" borderId="0" xfId="0" applyFont="1"/>
    <xf numFmtId="4" fontId="4" fillId="0" borderId="0" xfId="0" applyNumberFormat="1" applyFont="1"/>
    <xf numFmtId="0" fontId="3" fillId="0" borderId="0" xfId="0" applyFont="1" applyAlignment="1">
      <alignment horizontal="left"/>
    </xf>
    <xf numFmtId="0" fontId="0" fillId="0" borderId="0" xfId="0" applyAlignment="1">
      <alignment horizontal="left"/>
    </xf>
    <xf numFmtId="0" fontId="6" fillId="0" borderId="0" xfId="0" applyFont="1" applyAlignment="1">
      <alignment wrapText="1"/>
    </xf>
    <xf numFmtId="0" fontId="1" fillId="0" borderId="0" xfId="0" applyFont="1" applyAlignment="1">
      <alignment wrapText="1"/>
    </xf>
    <xf numFmtId="0" fontId="1" fillId="0" borderId="0" xfId="0" applyFont="1" applyAlignment="1">
      <alignment horizontal="center" wrapText="1"/>
    </xf>
    <xf numFmtId="0" fontId="11" fillId="0" borderId="5"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7" xfId="0" applyFont="1" applyBorder="1" applyAlignment="1">
      <alignment horizontal="center" vertical="center" wrapText="1"/>
    </xf>
    <xf numFmtId="0" fontId="12" fillId="0" borderId="14" xfId="0" applyFont="1" applyBorder="1" applyAlignment="1">
      <alignment horizontal="center" vertical="center"/>
    </xf>
    <xf numFmtId="0" fontId="13" fillId="0" borderId="3" xfId="0" applyFont="1" applyBorder="1" applyAlignment="1">
      <alignment vertical="center" wrapText="1"/>
    </xf>
    <xf numFmtId="4" fontId="13" fillId="0" borderId="15" xfId="0" applyNumberFormat="1" applyFont="1" applyBorder="1" applyAlignment="1">
      <alignment horizontal="right" vertical="center" wrapText="1"/>
    </xf>
    <xf numFmtId="4" fontId="14" fillId="0" borderId="47" xfId="0" applyNumberFormat="1" applyFont="1" applyBorder="1" applyAlignment="1">
      <alignment horizontal="right" vertical="center"/>
    </xf>
    <xf numFmtId="0" fontId="12" fillId="0" borderId="14" xfId="0" applyFont="1" applyBorder="1" applyAlignment="1">
      <alignment horizontal="center" vertical="center" wrapText="1"/>
    </xf>
    <xf numFmtId="0" fontId="12" fillId="0" borderId="1" xfId="0" applyFont="1" applyBorder="1" applyAlignment="1">
      <alignment vertical="center" wrapText="1"/>
    </xf>
    <xf numFmtId="4" fontId="13" fillId="0" borderId="16" xfId="0" applyNumberFormat="1" applyFont="1" applyBorder="1" applyAlignment="1">
      <alignment horizontal="right" vertical="center" wrapText="1"/>
    </xf>
    <xf numFmtId="0" fontId="13" fillId="0" borderId="1" xfId="0" applyFont="1" applyBorder="1" applyAlignment="1">
      <alignment vertical="center" wrapText="1"/>
    </xf>
    <xf numFmtId="4" fontId="14" fillId="3" borderId="50" xfId="0" applyNumberFormat="1" applyFont="1" applyFill="1" applyBorder="1" applyAlignment="1">
      <alignment horizontal="right" vertical="center" wrapText="1"/>
    </xf>
    <xf numFmtId="4" fontId="14" fillId="3" borderId="51" xfId="0" applyNumberFormat="1" applyFont="1" applyFill="1" applyBorder="1" applyAlignment="1">
      <alignment horizontal="right" vertical="center"/>
    </xf>
    <xf numFmtId="0" fontId="11" fillId="0" borderId="6" xfId="0" applyFont="1" applyBorder="1" applyAlignment="1">
      <alignment horizontal="center" vertical="center" wrapText="1"/>
    </xf>
    <xf numFmtId="4" fontId="14" fillId="0" borderId="45" xfId="0" applyNumberFormat="1" applyFont="1" applyBorder="1" applyAlignment="1">
      <alignment horizontal="right" vertical="center"/>
    </xf>
    <xf numFmtId="4" fontId="17" fillId="5" borderId="43" xfId="0" applyNumberFormat="1" applyFont="1" applyFill="1" applyBorder="1" applyAlignment="1">
      <alignment horizontal="right" vertical="center" wrapText="1"/>
    </xf>
    <xf numFmtId="4" fontId="17" fillId="5" borderId="54" xfId="0" applyNumberFormat="1" applyFont="1" applyFill="1" applyBorder="1" applyAlignment="1">
      <alignment horizontal="right" vertical="center"/>
    </xf>
    <xf numFmtId="0" fontId="12" fillId="0" borderId="0" xfId="0" applyFont="1" applyAlignment="1">
      <alignment vertical="center" wrapText="1"/>
    </xf>
    <xf numFmtId="4" fontId="19" fillId="3" borderId="13" xfId="0" applyNumberFormat="1" applyFont="1" applyFill="1" applyBorder="1" applyAlignment="1">
      <alignment vertical="center"/>
    </xf>
    <xf numFmtId="0" fontId="21" fillId="0" borderId="0" xfId="0" applyFont="1" applyAlignment="1">
      <alignment vertical="center"/>
    </xf>
    <xf numFmtId="0" fontId="22" fillId="0" borderId="20" xfId="0" applyFont="1" applyBorder="1" applyAlignment="1">
      <alignment vertical="center" wrapText="1"/>
    </xf>
    <xf numFmtId="0" fontId="22" fillId="0" borderId="3" xfId="0" applyFont="1" applyBorder="1" applyAlignment="1">
      <alignment horizontal="center" vertical="center"/>
    </xf>
    <xf numFmtId="3" fontId="22" fillId="0" borderId="3" xfId="0" applyNumberFormat="1" applyFont="1" applyBorder="1" applyAlignment="1">
      <alignment horizontal="center" vertical="center"/>
    </xf>
    <xf numFmtId="4" fontId="22" fillId="0" borderId="3" xfId="0" applyNumberFormat="1" applyFont="1" applyBorder="1" applyAlignment="1">
      <alignment vertical="center"/>
    </xf>
    <xf numFmtId="4" fontId="22" fillId="0" borderId="15" xfId="0" applyNumberFormat="1" applyFont="1" applyBorder="1" applyAlignment="1">
      <alignment vertical="center"/>
    </xf>
    <xf numFmtId="0" fontId="22" fillId="0" borderId="4" xfId="0" applyFont="1" applyBorder="1" applyAlignment="1">
      <alignment vertical="center" wrapText="1"/>
    </xf>
    <xf numFmtId="0" fontId="22" fillId="0" borderId="1" xfId="0" applyFont="1" applyBorder="1" applyAlignment="1">
      <alignment horizontal="center" vertical="center"/>
    </xf>
    <xf numFmtId="3" fontId="22" fillId="0" borderId="1" xfId="0" applyNumberFormat="1" applyFont="1" applyBorder="1" applyAlignment="1">
      <alignment horizontal="center" vertical="center"/>
    </xf>
    <xf numFmtId="4" fontId="22" fillId="0" borderId="1" xfId="0" applyNumberFormat="1" applyFont="1" applyBorder="1" applyAlignment="1">
      <alignment vertical="center"/>
    </xf>
    <xf numFmtId="4" fontId="22" fillId="0" borderId="16" xfId="0" applyNumberFormat="1" applyFont="1" applyBorder="1" applyAlignment="1">
      <alignment vertical="center"/>
    </xf>
    <xf numFmtId="0" fontId="22" fillId="0" borderId="1" xfId="0" applyFont="1" applyBorder="1" applyAlignment="1">
      <alignment horizontal="center" vertical="center" wrapText="1"/>
    </xf>
    <xf numFmtId="0" fontId="22" fillId="0" borderId="22" xfId="0" applyFont="1" applyBorder="1" applyAlignment="1">
      <alignment vertical="center" wrapText="1"/>
    </xf>
    <xf numFmtId="0" fontId="22" fillId="0" borderId="9" xfId="0" applyFont="1" applyBorder="1" applyAlignment="1">
      <alignment horizontal="center" vertical="center" wrapText="1"/>
    </xf>
    <xf numFmtId="3" fontId="22" fillId="0" borderId="9" xfId="0" applyNumberFormat="1" applyFont="1" applyBorder="1" applyAlignment="1">
      <alignment horizontal="center" vertical="center"/>
    </xf>
    <xf numFmtId="4" fontId="22" fillId="0" borderId="9" xfId="0" applyNumberFormat="1" applyFont="1" applyBorder="1" applyAlignment="1">
      <alignment vertical="center"/>
    </xf>
    <xf numFmtId="4" fontId="22" fillId="0" borderId="10" xfId="0" applyNumberFormat="1" applyFont="1" applyBorder="1" applyAlignme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0" fontId="12" fillId="0" borderId="0" xfId="0" applyFont="1" applyAlignment="1">
      <alignment vertical="center"/>
    </xf>
    <xf numFmtId="3" fontId="19" fillId="3" borderId="12" xfId="0" applyNumberFormat="1" applyFont="1" applyFill="1" applyBorder="1" applyAlignment="1">
      <alignment horizontal="center" vertical="center"/>
    </xf>
    <xf numFmtId="4" fontId="19" fillId="3" borderId="13" xfId="0" applyNumberFormat="1" applyFont="1" applyFill="1" applyBorder="1" applyAlignment="1">
      <alignment horizontal="right" vertical="center"/>
    </xf>
    <xf numFmtId="0" fontId="19" fillId="0" borderId="0" xfId="0" applyFont="1" applyAlignment="1">
      <alignment vertical="center"/>
    </xf>
    <xf numFmtId="0" fontId="22" fillId="0" borderId="20" xfId="0" applyFont="1" applyBorder="1" applyAlignment="1">
      <alignment horizontal="left" vertical="center" wrapText="1"/>
    </xf>
    <xf numFmtId="4" fontId="22" fillId="0" borderId="3" xfId="0" applyNumberFormat="1" applyFont="1" applyBorder="1" applyAlignment="1">
      <alignment horizontal="right" vertical="center"/>
    </xf>
    <xf numFmtId="4" fontId="22" fillId="0" borderId="15" xfId="0" applyNumberFormat="1" applyFont="1" applyBorder="1" applyAlignment="1">
      <alignment horizontal="right" vertical="center"/>
    </xf>
    <xf numFmtId="0" fontId="22" fillId="0" borderId="4" xfId="0" applyFont="1" applyBorder="1" applyAlignment="1">
      <alignment horizontal="left" vertical="center" wrapText="1"/>
    </xf>
    <xf numFmtId="4" fontId="22" fillId="0" borderId="1" xfId="0" applyNumberFormat="1" applyFont="1" applyBorder="1" applyAlignment="1">
      <alignment horizontal="right" vertical="center"/>
    </xf>
    <xf numFmtId="4" fontId="22" fillId="0" borderId="16" xfId="0" applyNumberFormat="1" applyFont="1" applyBorder="1" applyAlignment="1">
      <alignment horizontal="right" vertical="center"/>
    </xf>
    <xf numFmtId="0" fontId="22" fillId="0" borderId="22" xfId="0" applyFont="1" applyBorder="1" applyAlignment="1">
      <alignment horizontal="left" vertical="center" wrapText="1"/>
    </xf>
    <xf numFmtId="0" fontId="22" fillId="0" borderId="9" xfId="0" applyFont="1" applyBorder="1" applyAlignment="1">
      <alignment horizontal="center" vertical="center"/>
    </xf>
    <xf numFmtId="4" fontId="22" fillId="0" borderId="9" xfId="0" applyNumberFormat="1" applyFont="1" applyBorder="1" applyAlignment="1">
      <alignment horizontal="right" vertical="center"/>
    </xf>
    <xf numFmtId="4" fontId="22" fillId="0" borderId="10" xfId="0" applyNumberFormat="1" applyFont="1" applyBorder="1" applyAlignment="1">
      <alignment horizontal="right" vertical="center"/>
    </xf>
    <xf numFmtId="0" fontId="21" fillId="0" borderId="0" xfId="0" applyFont="1" applyAlignment="1">
      <alignment horizontal="left" vertical="center"/>
    </xf>
    <xf numFmtId="0" fontId="12" fillId="4" borderId="34" xfId="0" applyFont="1" applyFill="1" applyBorder="1" applyAlignment="1">
      <alignment horizontal="center" vertical="center"/>
    </xf>
    <xf numFmtId="0" fontId="11" fillId="4" borderId="21" xfId="0" applyFont="1" applyFill="1" applyBorder="1" applyAlignment="1">
      <alignment horizontal="left" vertical="center"/>
    </xf>
    <xf numFmtId="0" fontId="12" fillId="4" borderId="36" xfId="0" applyFont="1" applyFill="1" applyBorder="1" applyAlignment="1">
      <alignment horizontal="center" vertical="center"/>
    </xf>
    <xf numFmtId="4" fontId="12" fillId="4" borderId="36" xfId="0" applyNumberFormat="1" applyFont="1" applyFill="1" applyBorder="1" applyAlignment="1">
      <alignment vertical="center"/>
    </xf>
    <xf numFmtId="4" fontId="11" fillId="4" borderId="37" xfId="0" applyNumberFormat="1" applyFont="1" applyFill="1" applyBorder="1" applyAlignment="1">
      <alignment vertical="center"/>
    </xf>
    <xf numFmtId="4" fontId="21" fillId="0" borderId="0" xfId="0" applyNumberFormat="1" applyFont="1" applyAlignment="1">
      <alignment vertical="center"/>
    </xf>
    <xf numFmtId="0" fontId="22" fillId="0" borderId="4" xfId="0" applyFont="1" applyBorder="1" applyAlignment="1">
      <alignment horizontal="left" vertical="center"/>
    </xf>
    <xf numFmtId="0" fontId="22" fillId="0" borderId="17" xfId="0" applyFont="1" applyBorder="1" applyAlignment="1">
      <alignment horizontal="left" vertical="center" wrapText="1"/>
    </xf>
    <xf numFmtId="3" fontId="22" fillId="0" borderId="2" xfId="0" applyNumberFormat="1" applyFont="1" applyBorder="1" applyAlignment="1">
      <alignment horizontal="center" vertical="center"/>
    </xf>
    <xf numFmtId="4" fontId="22" fillId="0" borderId="2" xfId="0" applyNumberFormat="1" applyFont="1" applyBorder="1" applyAlignment="1">
      <alignment vertical="center"/>
    </xf>
    <xf numFmtId="4" fontId="22" fillId="0" borderId="31" xfId="0" applyNumberFormat="1" applyFont="1" applyBorder="1" applyAlignment="1">
      <alignment vertical="center"/>
    </xf>
    <xf numFmtId="4" fontId="19" fillId="3" borderId="27" xfId="0" applyNumberFormat="1" applyFont="1" applyFill="1" applyBorder="1" applyAlignment="1">
      <alignment vertical="center"/>
    </xf>
    <xf numFmtId="0" fontId="20" fillId="0" borderId="0" xfId="0" applyFont="1" applyAlignment="1">
      <alignment horizontal="left" vertical="center"/>
    </xf>
    <xf numFmtId="3" fontId="19" fillId="0" borderId="0" xfId="0" applyNumberFormat="1" applyFont="1" applyAlignment="1">
      <alignment horizontal="center" vertical="center"/>
    </xf>
    <xf numFmtId="4" fontId="20" fillId="0" borderId="0" xfId="0" applyNumberFormat="1" applyFont="1" applyAlignment="1">
      <alignment vertical="center"/>
    </xf>
    <xf numFmtId="0" fontId="11" fillId="0" borderId="0" xfId="0" applyFont="1" applyAlignment="1">
      <alignment vertical="center"/>
    </xf>
    <xf numFmtId="4" fontId="20" fillId="3" borderId="13" xfId="0" applyNumberFormat="1" applyFont="1" applyFill="1" applyBorder="1" applyAlignment="1">
      <alignment vertical="center"/>
    </xf>
    <xf numFmtId="0" fontId="22" fillId="0" borderId="3" xfId="0" applyFont="1" applyBorder="1" applyAlignment="1">
      <alignment horizontal="center" vertical="center" wrapText="1"/>
    </xf>
    <xf numFmtId="0" fontId="22" fillId="0" borderId="0" xfId="0" applyFont="1" applyAlignment="1">
      <alignment horizontal="left" vertical="center" wrapText="1"/>
    </xf>
    <xf numFmtId="0" fontId="20" fillId="0" borderId="0" xfId="0" applyFont="1" applyAlignment="1">
      <alignment horizontal="center" vertical="center" wrapText="1"/>
    </xf>
    <xf numFmtId="3" fontId="20" fillId="0" borderId="0" xfId="0" applyNumberFormat="1" applyFont="1" applyAlignment="1">
      <alignment horizontal="center" vertical="center"/>
    </xf>
    <xf numFmtId="4" fontId="20" fillId="0" borderId="32" xfId="0" applyNumberFormat="1" applyFont="1" applyBorder="1" applyAlignment="1">
      <alignment vertical="center"/>
    </xf>
    <xf numFmtId="4" fontId="20" fillId="3" borderId="15" xfId="0" applyNumberFormat="1" applyFont="1" applyFill="1" applyBorder="1" applyAlignment="1">
      <alignment vertical="center"/>
    </xf>
    <xf numFmtId="0" fontId="22" fillId="0" borderId="22" xfId="0" applyFont="1" applyBorder="1" applyAlignment="1">
      <alignment horizontal="left" vertical="center"/>
    </xf>
    <xf numFmtId="0" fontId="20" fillId="3" borderId="11" xfId="0" applyFont="1" applyFill="1" applyBorder="1" applyAlignment="1">
      <alignment horizontal="left" vertical="center" wrapText="1"/>
    </xf>
    <xf numFmtId="0" fontId="22" fillId="0" borderId="0" xfId="0" applyFont="1" applyAlignment="1">
      <alignment horizontal="left" vertical="center"/>
    </xf>
    <xf numFmtId="4" fontId="21" fillId="0" borderId="32" xfId="0" applyNumberFormat="1"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22" fillId="0" borderId="33" xfId="0" applyFont="1" applyBorder="1" applyAlignment="1">
      <alignment horizontal="left" vertical="center" wrapText="1"/>
    </xf>
    <xf numFmtId="0" fontId="22" fillId="0" borderId="26" xfId="0" applyFont="1" applyBorder="1" applyAlignment="1">
      <alignment horizontal="center" vertical="center" wrapText="1"/>
    </xf>
    <xf numFmtId="0" fontId="22" fillId="0" borderId="26" xfId="0" applyFont="1" applyBorder="1" applyAlignment="1">
      <alignment horizontal="center" vertical="center"/>
    </xf>
    <xf numFmtId="4" fontId="22" fillId="0" borderId="26" xfId="0" applyNumberFormat="1" applyFont="1" applyBorder="1" applyAlignment="1">
      <alignment vertical="center"/>
    </xf>
    <xf numFmtId="4" fontId="22" fillId="0" borderId="27" xfId="0" applyNumberFormat="1" applyFont="1" applyBorder="1" applyAlignment="1">
      <alignment vertical="center"/>
    </xf>
    <xf numFmtId="0" fontId="10" fillId="0" borderId="0" xfId="0" applyFont="1" applyAlignment="1">
      <alignment horizontal="center" vertical="center"/>
    </xf>
    <xf numFmtId="4" fontId="22" fillId="0" borderId="0" xfId="0" applyNumberFormat="1" applyFont="1" applyAlignment="1">
      <alignment vertical="center"/>
    </xf>
    <xf numFmtId="0" fontId="19" fillId="3" borderId="21" xfId="0" applyFont="1" applyFill="1" applyBorder="1" applyAlignment="1">
      <alignment horizontal="left" vertical="center"/>
    </xf>
    <xf numFmtId="0" fontId="21" fillId="3" borderId="12" xfId="0" applyFont="1" applyFill="1" applyBorder="1" applyAlignment="1">
      <alignment horizontal="center" vertical="center"/>
    </xf>
    <xf numFmtId="3" fontId="21" fillId="3" borderId="12" xfId="0" applyNumberFormat="1" applyFont="1" applyFill="1" applyBorder="1" applyAlignment="1">
      <alignment horizontal="center" vertical="center" wrapText="1"/>
    </xf>
    <xf numFmtId="3" fontId="21" fillId="3" borderId="12" xfId="0" applyNumberFormat="1" applyFont="1" applyFill="1" applyBorder="1" applyAlignment="1">
      <alignment horizontal="right" vertical="center" wrapText="1"/>
    </xf>
    <xf numFmtId="4" fontId="19" fillId="3" borderId="13" xfId="0" applyNumberFormat="1" applyFont="1" applyFill="1" applyBorder="1" applyAlignment="1">
      <alignment horizontal="right" vertical="center" wrapText="1"/>
    </xf>
    <xf numFmtId="2" fontId="21" fillId="0" borderId="19" xfId="0" applyNumberFormat="1" applyFont="1" applyBorder="1" applyAlignment="1">
      <alignment horizontal="left" vertical="center" wrapText="1"/>
    </xf>
    <xf numFmtId="3" fontId="21" fillId="0" borderId="3" xfId="0" applyNumberFormat="1" applyFont="1" applyBorder="1" applyAlignment="1">
      <alignment horizontal="center" vertical="center"/>
    </xf>
    <xf numFmtId="4" fontId="21" fillId="0" borderId="3" xfId="0" applyNumberFormat="1" applyFont="1" applyBorder="1" applyAlignment="1">
      <alignment horizontal="right" vertical="center"/>
    </xf>
    <xf numFmtId="2" fontId="21" fillId="0" borderId="22" xfId="0" applyNumberFormat="1" applyFont="1" applyBorder="1" applyAlignment="1">
      <alignment horizontal="left" vertical="center" wrapText="1"/>
    </xf>
    <xf numFmtId="4" fontId="12" fillId="4" borderId="36" xfId="0" applyNumberFormat="1" applyFont="1" applyFill="1" applyBorder="1" applyAlignment="1">
      <alignment horizontal="right" vertical="center"/>
    </xf>
    <xf numFmtId="4" fontId="11" fillId="4" borderId="37" xfId="0" applyNumberFormat="1" applyFont="1" applyFill="1" applyBorder="1" applyAlignment="1">
      <alignment horizontal="right" vertical="center"/>
    </xf>
    <xf numFmtId="4" fontId="21" fillId="0" borderId="0" xfId="0" applyNumberFormat="1" applyFont="1" applyAlignment="1">
      <alignment horizontal="right" vertical="center"/>
    </xf>
    <xf numFmtId="4" fontId="19" fillId="3" borderId="12" xfId="0" applyNumberFormat="1" applyFont="1" applyFill="1" applyBorder="1" applyAlignment="1">
      <alignment horizontal="right" vertical="center"/>
    </xf>
    <xf numFmtId="4" fontId="20" fillId="0" borderId="0" xfId="0" applyNumberFormat="1" applyFont="1" applyAlignment="1">
      <alignment horizontal="right" vertical="center"/>
    </xf>
    <xf numFmtId="4" fontId="20" fillId="0" borderId="32" xfId="0" applyNumberFormat="1" applyFont="1" applyBorder="1" applyAlignment="1">
      <alignment horizontal="right" vertical="center"/>
    </xf>
    <xf numFmtId="0" fontId="22" fillId="2" borderId="20" xfId="0" applyFont="1" applyFill="1" applyBorder="1" applyAlignment="1">
      <alignment horizontal="left" vertical="center" wrapText="1"/>
    </xf>
    <xf numFmtId="0" fontId="22" fillId="2" borderId="3" xfId="0" applyFont="1" applyFill="1" applyBorder="1" applyAlignment="1">
      <alignment horizontal="center" vertical="center"/>
    </xf>
    <xf numFmtId="4" fontId="22" fillId="2" borderId="3" xfId="0" applyNumberFormat="1" applyFont="1" applyFill="1" applyBorder="1" applyAlignment="1">
      <alignment horizontal="right" vertical="center"/>
    </xf>
    <xf numFmtId="4" fontId="22" fillId="2" borderId="15" xfId="0" applyNumberFormat="1" applyFont="1" applyFill="1" applyBorder="1" applyAlignment="1">
      <alignment horizontal="right" vertical="center"/>
    </xf>
    <xf numFmtId="0" fontId="22" fillId="2" borderId="4" xfId="0" applyFont="1" applyFill="1" applyBorder="1" applyAlignment="1">
      <alignment horizontal="left" vertical="center" wrapText="1"/>
    </xf>
    <xf numFmtId="0" fontId="22" fillId="2" borderId="1" xfId="0" applyFont="1" applyFill="1" applyBorder="1" applyAlignment="1">
      <alignment horizontal="center" vertical="center"/>
    </xf>
    <xf numFmtId="4" fontId="22" fillId="2" borderId="1" xfId="0" applyNumberFormat="1" applyFont="1" applyFill="1" applyBorder="1" applyAlignment="1">
      <alignment horizontal="right" vertical="center"/>
    </xf>
    <xf numFmtId="4" fontId="22" fillId="2" borderId="16" xfId="0" applyNumberFormat="1" applyFont="1" applyFill="1" applyBorder="1" applyAlignment="1">
      <alignment horizontal="right" vertical="center"/>
    </xf>
    <xf numFmtId="0" fontId="22" fillId="2" borderId="4" xfId="0" applyFont="1" applyFill="1" applyBorder="1" applyAlignment="1">
      <alignment horizontal="left" vertical="center"/>
    </xf>
    <xf numFmtId="0" fontId="22" fillId="2" borderId="1" xfId="0" applyFont="1" applyFill="1" applyBorder="1" applyAlignment="1">
      <alignment horizontal="center" vertical="center" wrapText="1"/>
    </xf>
    <xf numFmtId="0" fontId="22" fillId="2" borderId="22" xfId="0" applyFont="1" applyFill="1" applyBorder="1" applyAlignment="1">
      <alignment horizontal="left" vertical="center"/>
    </xf>
    <xf numFmtId="4" fontId="22" fillId="0" borderId="3" xfId="0" applyNumberFormat="1" applyFont="1" applyBorder="1" applyAlignment="1">
      <alignment horizontal="right" vertical="center" wrapText="1"/>
    </xf>
    <xf numFmtId="4" fontId="22" fillId="0" borderId="15" xfId="0" applyNumberFormat="1" applyFont="1" applyBorder="1" applyAlignment="1">
      <alignment horizontal="right" vertical="center" wrapText="1"/>
    </xf>
    <xf numFmtId="4" fontId="22" fillId="0" borderId="1" xfId="0" applyNumberFormat="1" applyFont="1" applyBorder="1" applyAlignment="1">
      <alignment horizontal="right" vertical="center" wrapText="1"/>
    </xf>
    <xf numFmtId="4" fontId="22" fillId="0" borderId="16" xfId="0" applyNumberFormat="1" applyFont="1" applyBorder="1" applyAlignment="1">
      <alignment horizontal="right" vertical="center" wrapText="1"/>
    </xf>
    <xf numFmtId="0" fontId="22" fillId="0" borderId="0" xfId="0" applyFont="1" applyAlignment="1">
      <alignment horizontal="center" vertical="center" wrapText="1"/>
    </xf>
    <xf numFmtId="4" fontId="22" fillId="0" borderId="26" xfId="0" applyNumberFormat="1" applyFont="1" applyBorder="1" applyAlignment="1">
      <alignment horizontal="right" vertical="center" wrapText="1"/>
    </xf>
    <xf numFmtId="4" fontId="22" fillId="0" borderId="27" xfId="0" applyNumberFormat="1" applyFont="1" applyBorder="1" applyAlignment="1">
      <alignment horizontal="right" vertical="center" wrapText="1"/>
    </xf>
    <xf numFmtId="4" fontId="22" fillId="0" borderId="0" xfId="0" applyNumberFormat="1" applyFont="1" applyAlignment="1">
      <alignment horizontal="right" vertical="center"/>
    </xf>
    <xf numFmtId="0" fontId="21" fillId="4" borderId="34" xfId="0" applyFont="1" applyFill="1" applyBorder="1" applyAlignment="1">
      <alignment horizontal="center" vertical="center"/>
    </xf>
    <xf numFmtId="0" fontId="19" fillId="4" borderId="21" xfId="0" applyFont="1" applyFill="1" applyBorder="1" applyAlignment="1">
      <alignment horizontal="left" vertical="center"/>
    </xf>
    <xf numFmtId="0" fontId="21" fillId="4" borderId="36" xfId="0" applyFont="1" applyFill="1" applyBorder="1" applyAlignment="1">
      <alignment horizontal="center" vertical="center"/>
    </xf>
    <xf numFmtId="0" fontId="21" fillId="4" borderId="36" xfId="0" applyFont="1" applyFill="1" applyBorder="1" applyAlignment="1">
      <alignment horizontal="right" vertical="center"/>
    </xf>
    <xf numFmtId="4" fontId="19" fillId="4" borderId="13" xfId="0" applyNumberFormat="1" applyFont="1" applyFill="1" applyBorder="1" applyAlignment="1">
      <alignment horizontal="right" vertical="center"/>
    </xf>
    <xf numFmtId="0" fontId="21" fillId="0" borderId="38" xfId="0" applyFont="1" applyBorder="1" applyAlignment="1">
      <alignment horizontal="center" vertical="center"/>
    </xf>
    <xf numFmtId="0" fontId="21" fillId="0" borderId="32" xfId="0" applyFont="1" applyBorder="1" applyAlignment="1">
      <alignment horizontal="right" vertical="center"/>
    </xf>
    <xf numFmtId="4" fontId="20" fillId="3" borderId="13" xfId="0" applyNumberFormat="1" applyFont="1" applyFill="1" applyBorder="1" applyAlignment="1">
      <alignment horizontal="right" vertical="center"/>
    </xf>
    <xf numFmtId="3" fontId="20" fillId="0" borderId="0" xfId="0" applyNumberFormat="1" applyFont="1" applyAlignment="1">
      <alignment horizontal="right" vertical="center"/>
    </xf>
    <xf numFmtId="3" fontId="20" fillId="0" borderId="32" xfId="0" applyNumberFormat="1" applyFont="1" applyBorder="1" applyAlignment="1">
      <alignment horizontal="right" vertical="center"/>
    </xf>
    <xf numFmtId="2" fontId="22" fillId="0" borderId="22" xfId="0" applyNumberFormat="1" applyFont="1" applyBorder="1" applyAlignment="1">
      <alignment horizontal="left" vertical="center" wrapText="1"/>
    </xf>
    <xf numFmtId="0" fontId="22" fillId="0" borderId="9" xfId="0" applyFont="1" applyBorder="1" applyAlignment="1">
      <alignment horizontal="left" vertical="center" wrapText="1"/>
    </xf>
    <xf numFmtId="3" fontId="22" fillId="0" borderId="1" xfId="0" applyNumberFormat="1" applyFont="1" applyBorder="1" applyAlignment="1">
      <alignment horizontal="center" vertical="center" wrapText="1"/>
    </xf>
    <xf numFmtId="3" fontId="22" fillId="0" borderId="9" xfId="0" applyNumberFormat="1" applyFont="1" applyBorder="1" applyAlignment="1">
      <alignment horizontal="center" vertical="center" wrapText="1"/>
    </xf>
    <xf numFmtId="0" fontId="21" fillId="0" borderId="0" xfId="0" applyFont="1" applyAlignment="1">
      <alignment horizontal="center" wrapText="1"/>
    </xf>
    <xf numFmtId="0" fontId="21" fillId="0" borderId="0" xfId="0" applyFont="1" applyAlignment="1">
      <alignment vertical="center" wrapText="1"/>
    </xf>
    <xf numFmtId="0" fontId="12" fillId="4" borderId="34" xfId="0" applyFont="1" applyFill="1" applyBorder="1" applyAlignment="1">
      <alignment horizontal="center" vertical="center" wrapText="1"/>
    </xf>
    <xf numFmtId="0" fontId="21" fillId="0" borderId="0" xfId="0" applyFont="1" applyAlignment="1">
      <alignment horizontal="center" vertical="center" wrapText="1"/>
    </xf>
    <xf numFmtId="0" fontId="10" fillId="0" borderId="0" xfId="0" applyFont="1" applyAlignment="1">
      <alignment horizontal="center" vertical="center" wrapText="1"/>
    </xf>
    <xf numFmtId="4" fontId="20" fillId="3" borderId="15" xfId="0" applyNumberFormat="1" applyFont="1" applyFill="1" applyBorder="1" applyAlignment="1">
      <alignment horizontal="right" vertical="center"/>
    </xf>
    <xf numFmtId="0" fontId="22" fillId="0" borderId="3" xfId="0" applyFont="1" applyBorder="1" applyAlignment="1">
      <alignment horizontal="left" vertical="center" wrapText="1"/>
    </xf>
    <xf numFmtId="0" fontId="12" fillId="4" borderId="35" xfId="0" applyFont="1" applyFill="1" applyBorder="1" applyAlignment="1">
      <alignment horizontal="center" vertical="center" wrapText="1"/>
    </xf>
    <xf numFmtId="0" fontId="22" fillId="0" borderId="2" xfId="0" applyFont="1" applyBorder="1" applyAlignment="1">
      <alignment horizontal="center" vertical="center" wrapText="1"/>
    </xf>
    <xf numFmtId="0" fontId="19" fillId="0" borderId="0" xfId="0" applyFont="1" applyAlignment="1">
      <alignment horizontal="center" vertical="center" wrapText="1"/>
    </xf>
    <xf numFmtId="3" fontId="21" fillId="0" borderId="0" xfId="0" applyNumberFormat="1" applyFont="1" applyAlignment="1">
      <alignment horizontal="center" vertical="center" wrapText="1"/>
    </xf>
    <xf numFmtId="0" fontId="21" fillId="0" borderId="3" xfId="0" applyFont="1" applyBorder="1" applyAlignment="1">
      <alignment horizontal="center" vertical="center" wrapText="1"/>
    </xf>
    <xf numFmtId="0" fontId="22" fillId="2" borderId="3"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21" fillId="4" borderId="35" xfId="0" applyFont="1" applyFill="1" applyBorder="1" applyAlignment="1">
      <alignment horizontal="center" vertical="center" wrapText="1"/>
    </xf>
    <xf numFmtId="0" fontId="15" fillId="0" borderId="57" xfId="0" applyFont="1" applyBorder="1" applyAlignment="1">
      <alignment horizontal="left" vertical="center"/>
    </xf>
    <xf numFmtId="0" fontId="10" fillId="0" borderId="55" xfId="0" applyFont="1" applyBorder="1" applyAlignment="1">
      <alignment vertical="center"/>
    </xf>
    <xf numFmtId="0" fontId="10" fillId="0" borderId="56" xfId="0" applyFont="1" applyBorder="1" applyAlignment="1">
      <alignment vertical="center"/>
    </xf>
    <xf numFmtId="0" fontId="9" fillId="5" borderId="34" xfId="0" applyFont="1" applyFill="1" applyBorder="1" applyAlignment="1">
      <alignment horizontal="left" vertical="center"/>
    </xf>
    <xf numFmtId="0" fontId="16" fillId="5" borderId="21" xfId="0" applyFont="1" applyFill="1" applyBorder="1" applyAlignment="1">
      <alignment horizontal="left" vertical="center"/>
    </xf>
    <xf numFmtId="0" fontId="12" fillId="0" borderId="34" xfId="0" applyFont="1" applyBorder="1" applyAlignment="1">
      <alignment horizontal="left" wrapText="1"/>
    </xf>
    <xf numFmtId="0" fontId="12" fillId="0" borderId="36" xfId="0" applyFont="1" applyBorder="1" applyAlignment="1">
      <alignment wrapText="1"/>
    </xf>
    <xf numFmtId="0" fontId="12" fillId="0" borderId="37" xfId="0" applyFont="1" applyBorder="1" applyAlignment="1">
      <alignment wrapText="1"/>
    </xf>
    <xf numFmtId="0" fontId="7"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9" fillId="0" borderId="52" xfId="0" applyFont="1" applyBorder="1" applyAlignment="1">
      <alignment horizontal="left" vertical="center" wrapText="1"/>
    </xf>
    <xf numFmtId="0" fontId="10" fillId="0" borderId="53" xfId="0" applyFont="1" applyBorder="1" applyAlignment="1">
      <alignment vertical="center" wrapText="1"/>
    </xf>
    <xf numFmtId="0" fontId="10" fillId="0" borderId="48" xfId="0" applyFont="1" applyBorder="1" applyAlignment="1">
      <alignment vertical="center" wrapText="1"/>
    </xf>
    <xf numFmtId="0" fontId="11" fillId="3" borderId="49" xfId="0" applyFont="1" applyFill="1" applyBorder="1" applyAlignment="1">
      <alignment horizontal="left" vertical="center"/>
    </xf>
    <xf numFmtId="0" fontId="11" fillId="3" borderId="46" xfId="0" applyFont="1" applyFill="1" applyBorder="1" applyAlignment="1">
      <alignment horizontal="left" vertical="center"/>
    </xf>
    <xf numFmtId="0" fontId="12" fillId="0" borderId="57" xfId="0" applyFont="1" applyBorder="1" applyAlignment="1">
      <alignment horizontal="left" vertical="center"/>
    </xf>
    <xf numFmtId="0" fontId="9" fillId="0" borderId="52" xfId="0" applyFont="1" applyBorder="1" applyAlignment="1">
      <alignment horizontal="left" vertical="center"/>
    </xf>
    <xf numFmtId="0" fontId="10" fillId="0" borderId="53" xfId="0" applyFont="1" applyBorder="1" applyAlignment="1">
      <alignment vertical="center"/>
    </xf>
    <xf numFmtId="0" fontId="10" fillId="0" borderId="48" xfId="0" applyFont="1" applyBorder="1" applyAlignment="1">
      <alignment vertical="center"/>
    </xf>
    <xf numFmtId="3" fontId="11" fillId="4" borderId="6" xfId="0" applyNumberFormat="1" applyFont="1" applyFill="1" applyBorder="1" applyAlignment="1">
      <alignment horizontal="center" vertical="center" wrapText="1"/>
    </xf>
    <xf numFmtId="3" fontId="12" fillId="4" borderId="9" xfId="0" applyNumberFormat="1" applyFont="1" applyFill="1" applyBorder="1" applyAlignment="1">
      <alignment horizontal="center" vertical="center" wrapText="1"/>
    </xf>
    <xf numFmtId="4" fontId="11" fillId="4" borderId="7" xfId="0" applyNumberFormat="1" applyFont="1" applyFill="1" applyBorder="1" applyAlignment="1">
      <alignment horizontal="center" vertical="center" wrapText="1"/>
    </xf>
    <xf numFmtId="4" fontId="12" fillId="4" borderId="10" xfId="0" applyNumberFormat="1" applyFont="1" applyFill="1" applyBorder="1" applyAlignment="1">
      <alignment horizontal="center" vertical="center" wrapText="1"/>
    </xf>
    <xf numFmtId="0" fontId="19" fillId="0" borderId="23" xfId="0" applyFont="1" applyBorder="1" applyAlignment="1">
      <alignment horizontal="center" vertical="center" textRotation="90"/>
    </xf>
    <xf numFmtId="0" fontId="19" fillId="0" borderId="24" xfId="0" applyFont="1" applyBorder="1" applyAlignment="1">
      <alignment horizontal="center" vertical="center" textRotation="90"/>
    </xf>
    <xf numFmtId="0" fontId="19" fillId="0" borderId="25" xfId="0" applyFont="1" applyBorder="1" applyAlignment="1">
      <alignment horizontal="center" vertical="center" textRotation="90"/>
    </xf>
    <xf numFmtId="0" fontId="11" fillId="4" borderId="5"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20" fillId="3" borderId="34" xfId="0" applyFont="1" applyFill="1" applyBorder="1" applyAlignment="1">
      <alignment vertical="center" wrapText="1"/>
    </xf>
    <xf numFmtId="0" fontId="0" fillId="0" borderId="36" xfId="0" applyBorder="1"/>
    <xf numFmtId="0" fontId="0" fillId="0" borderId="21" xfId="0" applyBorder="1"/>
    <xf numFmtId="3" fontId="11" fillId="4" borderId="7" xfId="0" applyNumberFormat="1" applyFont="1" applyFill="1" applyBorder="1" applyAlignment="1">
      <alignment horizontal="center" vertical="center" wrapText="1"/>
    </xf>
    <xf numFmtId="3" fontId="12" fillId="4" borderId="10" xfId="0" applyNumberFormat="1" applyFont="1" applyFill="1" applyBorder="1" applyAlignment="1">
      <alignment horizontal="center" vertical="center" wrapText="1"/>
    </xf>
    <xf numFmtId="0" fontId="11" fillId="4" borderId="5" xfId="0" applyFont="1" applyFill="1" applyBorder="1" applyAlignment="1">
      <alignment vertical="center" wrapText="1"/>
    </xf>
    <xf numFmtId="0" fontId="11" fillId="4" borderId="8" xfId="0" applyFont="1" applyFill="1" applyBorder="1" applyAlignment="1">
      <alignment vertical="center" wrapText="1"/>
    </xf>
    <xf numFmtId="0" fontId="11" fillId="4" borderId="6" xfId="0" applyFont="1" applyFill="1" applyBorder="1" applyAlignment="1">
      <alignment horizontal="center" vertical="center"/>
    </xf>
    <xf numFmtId="0" fontId="12" fillId="4" borderId="9" xfId="0" applyFont="1" applyFill="1" applyBorder="1" applyAlignment="1">
      <alignment horizontal="center" vertical="center"/>
    </xf>
    <xf numFmtId="0" fontId="20" fillId="3" borderId="34" xfId="0" applyFont="1" applyFill="1" applyBorder="1" applyAlignment="1">
      <alignment horizontal="left" vertical="center" wrapText="1"/>
    </xf>
    <xf numFmtId="0" fontId="0" fillId="0" borderId="36" xfId="0" applyBorder="1" applyAlignment="1">
      <alignment vertical="center"/>
    </xf>
    <xf numFmtId="0" fontId="0" fillId="0" borderId="21" xfId="0" applyBorder="1" applyAlignment="1">
      <alignment vertical="center"/>
    </xf>
    <xf numFmtId="4" fontId="11" fillId="4" borderId="7" xfId="0" applyNumberFormat="1" applyFont="1" applyFill="1" applyBorder="1" applyAlignment="1">
      <alignment vertical="center" wrapText="1"/>
    </xf>
    <xf numFmtId="4" fontId="11" fillId="4" borderId="10" xfId="0" applyNumberFormat="1" applyFont="1" applyFill="1" applyBorder="1" applyAlignment="1">
      <alignment vertical="center" wrapText="1"/>
    </xf>
    <xf numFmtId="0" fontId="11" fillId="4" borderId="9" xfId="0" applyFont="1" applyFill="1" applyBorder="1" applyAlignment="1">
      <alignment horizontal="center" vertical="center" wrapText="1"/>
    </xf>
    <xf numFmtId="3" fontId="11" fillId="4" borderId="9" xfId="0" applyNumberFormat="1" applyFont="1" applyFill="1" applyBorder="1" applyAlignment="1">
      <alignment horizontal="center" vertical="center" wrapText="1"/>
    </xf>
    <xf numFmtId="4" fontId="11" fillId="4" borderId="6" xfId="0" applyNumberFormat="1" applyFont="1" applyFill="1" applyBorder="1" applyAlignment="1">
      <alignment vertical="center" wrapText="1"/>
    </xf>
    <xf numFmtId="4" fontId="11" fillId="4" borderId="9" xfId="0" applyNumberFormat="1" applyFont="1" applyFill="1" applyBorder="1" applyAlignment="1">
      <alignment vertical="center" wrapText="1"/>
    </xf>
    <xf numFmtId="0" fontId="19" fillId="0" borderId="28" xfId="0" applyFont="1" applyBorder="1" applyAlignment="1">
      <alignment horizontal="center" vertical="center" textRotation="90" wrapText="1"/>
    </xf>
    <xf numFmtId="0" fontId="19" fillId="0" borderId="29" xfId="0" applyFont="1" applyBorder="1" applyAlignment="1">
      <alignment horizontal="center" vertical="center" textRotation="90" wrapText="1"/>
    </xf>
    <xf numFmtId="0" fontId="10" fillId="0" borderId="29" xfId="0" applyFont="1" applyBorder="1" applyAlignment="1">
      <alignment horizontal="center" vertical="center" wrapText="1"/>
    </xf>
    <xf numFmtId="0" fontId="10" fillId="0" borderId="30" xfId="0" applyFont="1" applyBorder="1" applyAlignment="1">
      <alignment horizontal="center" vertical="center" wrapText="1"/>
    </xf>
    <xf numFmtId="4" fontId="11" fillId="4" borderId="6" xfId="0" applyNumberFormat="1" applyFont="1" applyFill="1" applyBorder="1" applyAlignment="1">
      <alignment horizontal="center" vertical="center" wrapText="1"/>
    </xf>
    <xf numFmtId="4" fontId="12" fillId="4" borderId="9" xfId="0" applyNumberFormat="1" applyFont="1" applyFill="1" applyBorder="1" applyAlignment="1">
      <alignment horizontal="center" vertical="center" wrapText="1"/>
    </xf>
    <xf numFmtId="4" fontId="12" fillId="4" borderId="10" xfId="0" applyNumberFormat="1" applyFont="1" applyFill="1" applyBorder="1" applyAlignment="1">
      <alignment vertical="center" wrapText="1"/>
    </xf>
    <xf numFmtId="4" fontId="12" fillId="4" borderId="9" xfId="0" applyNumberFormat="1" applyFont="1" applyFill="1" applyBorder="1" applyAlignment="1">
      <alignment vertical="center" wrapText="1"/>
    </xf>
    <xf numFmtId="0" fontId="19" fillId="3" borderId="52" xfId="0" applyFont="1" applyFill="1" applyBorder="1" applyAlignment="1">
      <alignment horizontal="left" vertical="center" wrapText="1"/>
    </xf>
    <xf numFmtId="0" fontId="0" fillId="0" borderId="53" xfId="0" applyBorder="1" applyAlignment="1">
      <alignment vertical="center"/>
    </xf>
    <xf numFmtId="0" fontId="0" fillId="0" borderId="18" xfId="0" applyBorder="1" applyAlignment="1">
      <alignment vertical="center"/>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20" fillId="3" borderId="41" xfId="0" applyFont="1" applyFill="1" applyBorder="1" applyAlignment="1">
      <alignment horizontal="left" vertical="center" wrapText="1"/>
    </xf>
    <xf numFmtId="0" fontId="0" fillId="0" borderId="44" xfId="0" applyBorder="1" applyAlignment="1">
      <alignment vertical="center"/>
    </xf>
    <xf numFmtId="0" fontId="0" fillId="0" borderId="42" xfId="0" applyBorder="1" applyAlignment="1">
      <alignment vertical="center"/>
    </xf>
    <xf numFmtId="0" fontId="19" fillId="0" borderId="28" xfId="0" applyFont="1" applyBorder="1" applyAlignment="1">
      <alignment horizontal="center" vertical="center" textRotation="90"/>
    </xf>
    <xf numFmtId="0" fontId="19" fillId="0" borderId="29" xfId="0" applyFont="1" applyBorder="1" applyAlignment="1">
      <alignment horizontal="center" vertical="center" textRotation="90"/>
    </xf>
    <xf numFmtId="0" fontId="19" fillId="0" borderId="30" xfId="0" applyFont="1" applyBorder="1" applyAlignment="1">
      <alignment horizontal="center" vertical="center" textRotation="90"/>
    </xf>
    <xf numFmtId="3" fontId="11" fillId="4" borderId="6" xfId="0" applyNumberFormat="1" applyFont="1" applyFill="1" applyBorder="1" applyAlignment="1">
      <alignment horizontal="right" vertical="center" wrapText="1"/>
    </xf>
    <xf numFmtId="3" fontId="11" fillId="4" borderId="9" xfId="0" applyNumberFormat="1" applyFont="1" applyFill="1" applyBorder="1" applyAlignment="1">
      <alignment horizontal="right" vertical="center" wrapText="1"/>
    </xf>
    <xf numFmtId="3" fontId="11" fillId="4" borderId="7" xfId="0" applyNumberFormat="1" applyFont="1" applyFill="1" applyBorder="1" applyAlignment="1">
      <alignment horizontal="right" vertical="center" wrapText="1"/>
    </xf>
    <xf numFmtId="3" fontId="11" fillId="4" borderId="10" xfId="0" applyNumberFormat="1" applyFont="1" applyFill="1" applyBorder="1" applyAlignment="1">
      <alignment horizontal="right" vertical="center" wrapText="1"/>
    </xf>
    <xf numFmtId="0" fontId="11" fillId="4" borderId="9" xfId="0" applyFont="1" applyFill="1" applyBorder="1" applyAlignment="1">
      <alignment horizontal="center" vertical="center"/>
    </xf>
    <xf numFmtId="4" fontId="19" fillId="4" borderId="7" xfId="0" applyNumberFormat="1" applyFont="1" applyFill="1" applyBorder="1" applyAlignment="1">
      <alignment horizontal="right" vertical="center" wrapText="1"/>
    </xf>
    <xf numFmtId="4" fontId="21" fillId="4" borderId="10" xfId="0" applyNumberFormat="1" applyFont="1" applyFill="1" applyBorder="1" applyAlignment="1">
      <alignment horizontal="right" vertical="center" wrapText="1"/>
    </xf>
    <xf numFmtId="3" fontId="19" fillId="4" borderId="6" xfId="0" applyNumberFormat="1" applyFont="1" applyFill="1" applyBorder="1" applyAlignment="1">
      <alignment horizontal="center" vertical="center" wrapText="1"/>
    </xf>
    <xf numFmtId="3" fontId="21" fillId="4" borderId="9" xfId="0" applyNumberFormat="1" applyFont="1" applyFill="1" applyBorder="1" applyAlignment="1">
      <alignment horizontal="center" vertical="center" wrapText="1"/>
    </xf>
    <xf numFmtId="0" fontId="19" fillId="4" borderId="5" xfId="0" applyFont="1" applyFill="1" applyBorder="1" applyAlignment="1">
      <alignment horizontal="center" vertical="center"/>
    </xf>
    <xf numFmtId="0" fontId="21" fillId="4" borderId="8" xfId="0" applyFont="1" applyFill="1" applyBorder="1" applyAlignment="1">
      <alignment horizontal="center" vertical="center"/>
    </xf>
    <xf numFmtId="0" fontId="19" fillId="4" borderId="6" xfId="0" applyFont="1" applyFill="1" applyBorder="1" applyAlignment="1">
      <alignment horizontal="center" vertical="center" wrapText="1"/>
    </xf>
    <xf numFmtId="0" fontId="21" fillId="4" borderId="9" xfId="0" applyFont="1" applyFill="1" applyBorder="1" applyAlignment="1">
      <alignment horizontal="center" vertical="center" wrapText="1"/>
    </xf>
    <xf numFmtId="0" fontId="19" fillId="4" borderId="6" xfId="0" applyFont="1" applyFill="1" applyBorder="1" applyAlignment="1">
      <alignment horizontal="center" vertical="center"/>
    </xf>
    <xf numFmtId="0" fontId="21" fillId="4" borderId="9" xfId="0" applyFont="1" applyFill="1" applyBorder="1" applyAlignment="1">
      <alignment horizontal="center" vertical="center"/>
    </xf>
    <xf numFmtId="4" fontId="19" fillId="4" borderId="6" xfId="0" applyNumberFormat="1" applyFont="1" applyFill="1" applyBorder="1" applyAlignment="1">
      <alignment horizontal="center" vertical="center" wrapText="1"/>
    </xf>
    <xf numFmtId="4" fontId="21" fillId="4" borderId="9" xfId="0" applyNumberFormat="1" applyFont="1" applyFill="1" applyBorder="1" applyAlignment="1">
      <alignment horizontal="center" vertical="center" wrapText="1"/>
    </xf>
    <xf numFmtId="4" fontId="19" fillId="4" borderId="7" xfId="0" applyNumberFormat="1" applyFont="1" applyFill="1" applyBorder="1" applyAlignment="1">
      <alignment horizontal="center" vertical="center" wrapText="1"/>
    </xf>
    <xf numFmtId="4" fontId="21" fillId="4" borderId="10" xfId="0" applyNumberFormat="1" applyFont="1" applyFill="1" applyBorder="1" applyAlignment="1">
      <alignment horizontal="center" vertical="center" wrapText="1"/>
    </xf>
    <xf numFmtId="4" fontId="19" fillId="4" borderId="6" xfId="0" applyNumberFormat="1" applyFont="1" applyFill="1" applyBorder="1" applyAlignment="1">
      <alignment horizontal="right" vertical="center" wrapText="1"/>
    </xf>
    <xf numFmtId="4" fontId="21" fillId="4" borderId="9" xfId="0" applyNumberFormat="1" applyFont="1" applyFill="1" applyBorder="1" applyAlignment="1">
      <alignment horizontal="right" vertical="center" wrapText="1"/>
    </xf>
    <xf numFmtId="3" fontId="19" fillId="4" borderId="18" xfId="0" applyNumberFormat="1" applyFont="1" applyFill="1" applyBorder="1" applyAlignment="1">
      <alignment horizontal="center" vertical="center" wrapText="1"/>
    </xf>
    <xf numFmtId="3" fontId="19" fillId="4" borderId="33" xfId="0" applyNumberFormat="1" applyFont="1" applyFill="1" applyBorder="1" applyAlignment="1">
      <alignment horizontal="center" vertical="center" wrapText="1"/>
    </xf>
    <xf numFmtId="0" fontId="10" fillId="0" borderId="29" xfId="0" applyFont="1" applyBorder="1" applyAlignment="1">
      <alignment horizontal="center" vertical="center"/>
    </xf>
    <xf numFmtId="0" fontId="10" fillId="0" borderId="30" xfId="0" applyFont="1" applyBorder="1" applyAlignment="1">
      <alignment horizontal="center" vertical="center"/>
    </xf>
    <xf numFmtId="3" fontId="19" fillId="4" borderId="7" xfId="0" applyNumberFormat="1" applyFont="1" applyFill="1" applyBorder="1" applyAlignment="1">
      <alignment horizontal="right" vertical="center" wrapText="1"/>
    </xf>
    <xf numFmtId="3" fontId="21" fillId="4" borderId="10" xfId="0" applyNumberFormat="1" applyFont="1" applyFill="1" applyBorder="1" applyAlignment="1">
      <alignment horizontal="right" vertical="center" wrapText="1"/>
    </xf>
    <xf numFmtId="3" fontId="19" fillId="4" borderId="7" xfId="0" applyNumberFormat="1" applyFont="1" applyFill="1" applyBorder="1" applyAlignment="1">
      <alignment horizontal="center" vertical="center" wrapText="1"/>
    </xf>
    <xf numFmtId="3" fontId="21" fillId="4" borderId="10" xfId="0" applyNumberFormat="1" applyFont="1" applyFill="1" applyBorder="1" applyAlignment="1">
      <alignment horizontal="center" vertical="center" wrapText="1"/>
    </xf>
    <xf numFmtId="3" fontId="19" fillId="4" borderId="6" xfId="0" applyNumberFormat="1" applyFont="1" applyFill="1" applyBorder="1" applyAlignment="1">
      <alignment horizontal="right" vertical="center" wrapText="1"/>
    </xf>
    <xf numFmtId="3" fontId="21" fillId="4" borderId="9" xfId="0" applyNumberFormat="1" applyFont="1" applyFill="1" applyBorder="1" applyAlignment="1">
      <alignment horizontal="right" vertical="center" wrapText="1"/>
    </xf>
    <xf numFmtId="0" fontId="19" fillId="0" borderId="38" xfId="0" applyFont="1" applyBorder="1" applyAlignment="1">
      <alignment horizontal="center" vertical="center" textRotation="90" wrapText="1"/>
    </xf>
    <xf numFmtId="0" fontId="19" fillId="0" borderId="39" xfId="0" applyFont="1" applyBorder="1" applyAlignment="1">
      <alignment horizontal="center" vertical="center" textRotation="90" wrapText="1"/>
    </xf>
    <xf numFmtId="0" fontId="19" fillId="0" borderId="40" xfId="0" applyFont="1" applyBorder="1" applyAlignment="1">
      <alignment horizontal="center" vertical="center" textRotation="90" wrapText="1"/>
    </xf>
    <xf numFmtId="0" fontId="19" fillId="4" borderId="42" xfId="0" applyFont="1" applyFill="1" applyBorder="1" applyAlignment="1">
      <alignment horizontal="center" vertical="center"/>
    </xf>
    <xf numFmtId="0" fontId="21" fillId="4" borderId="2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FE871-13EC-4310-95D0-FB8764B0BC9D}">
  <sheetPr>
    <pageSetUpPr fitToPage="1"/>
  </sheetPr>
  <dimension ref="A1:G21"/>
  <sheetViews>
    <sheetView view="pageBreakPreview" zoomScaleNormal="100" zoomScaleSheetLayoutView="100" workbookViewId="0">
      <selection activeCell="I19" sqref="I19"/>
    </sheetView>
  </sheetViews>
  <sheetFormatPr defaultRowHeight="14.4" x14ac:dyDescent="0.3"/>
  <cols>
    <col min="1" max="1" width="10.33203125" customWidth="1"/>
    <col min="2" max="2" width="42.44140625" style="6" customWidth="1"/>
    <col min="3" max="3" width="29.33203125" customWidth="1"/>
    <col min="4" max="4" width="32.6640625" style="3" customWidth="1"/>
  </cols>
  <sheetData>
    <row r="1" spans="1:7" ht="45" customHeight="1" thickBot="1" x14ac:dyDescent="0.35">
      <c r="A1" s="172"/>
      <c r="B1" s="173"/>
      <c r="C1" s="173"/>
      <c r="D1" s="174"/>
    </row>
    <row r="2" spans="1:7" s="7" customFormat="1" ht="42.6" customHeight="1" thickBot="1" x14ac:dyDescent="0.4">
      <c r="A2" s="175"/>
      <c r="B2" s="176"/>
      <c r="C2" s="176"/>
      <c r="D2" s="177"/>
    </row>
    <row r="3" spans="1:7" s="9" customFormat="1" ht="30" customHeight="1" x14ac:dyDescent="0.35">
      <c r="A3" s="10" t="s">
        <v>97</v>
      </c>
      <c r="B3" s="11" t="s">
        <v>96</v>
      </c>
      <c r="C3" s="12" t="s">
        <v>98</v>
      </c>
      <c r="D3" s="13" t="s">
        <v>87</v>
      </c>
    </row>
    <row r="4" spans="1:7" ht="40.200000000000003" customHeight="1" x14ac:dyDescent="0.3">
      <c r="A4" s="14" t="s">
        <v>0</v>
      </c>
      <c r="B4" s="15" t="s">
        <v>82</v>
      </c>
      <c r="C4" s="16">
        <f>'2.1.1'!F3</f>
        <v>0</v>
      </c>
      <c r="D4" s="17" t="s">
        <v>100</v>
      </c>
    </row>
    <row r="5" spans="1:7" ht="40.200000000000003" customHeight="1" x14ac:dyDescent="0.3">
      <c r="A5" s="18" t="s">
        <v>1</v>
      </c>
      <c r="B5" s="19" t="s">
        <v>74</v>
      </c>
      <c r="C5" s="20">
        <f>'2.1.2'!F3</f>
        <v>0</v>
      </c>
      <c r="D5" s="17" t="s">
        <v>100</v>
      </c>
    </row>
    <row r="6" spans="1:7" ht="40.200000000000003" customHeight="1" x14ac:dyDescent="0.3">
      <c r="A6" s="14" t="s">
        <v>2</v>
      </c>
      <c r="B6" s="21" t="s">
        <v>92</v>
      </c>
      <c r="C6" s="20">
        <f>'2.1.3'!F1</f>
        <v>0</v>
      </c>
      <c r="D6" s="17" t="s">
        <v>100</v>
      </c>
      <c r="G6" t="s">
        <v>5</v>
      </c>
    </row>
    <row r="7" spans="1:7" s="6" customFormat="1" ht="19.95" customHeight="1" thickBot="1" x14ac:dyDescent="0.35">
      <c r="A7" s="178" t="s">
        <v>94</v>
      </c>
      <c r="B7" s="179"/>
      <c r="C7" s="22">
        <f>SUM(C4:C6)</f>
        <v>0</v>
      </c>
      <c r="D7" s="23" t="s">
        <v>100</v>
      </c>
    </row>
    <row r="8" spans="1:7" s="6" customFormat="1" ht="34.200000000000003" customHeight="1" thickTop="1" thickBot="1" x14ac:dyDescent="0.35">
      <c r="A8" s="180"/>
      <c r="B8" s="165"/>
      <c r="C8" s="165"/>
      <c r="D8" s="166"/>
    </row>
    <row r="9" spans="1:7" s="3" customFormat="1" ht="42.6" customHeight="1" thickBot="1" x14ac:dyDescent="0.35">
      <c r="A9" s="181" t="s">
        <v>102</v>
      </c>
      <c r="B9" s="182"/>
      <c r="C9" s="182"/>
      <c r="D9" s="183"/>
    </row>
    <row r="10" spans="1:7" s="8" customFormat="1" ht="30" customHeight="1" x14ac:dyDescent="0.35">
      <c r="A10" s="10" t="s">
        <v>93</v>
      </c>
      <c r="B10" s="24" t="s">
        <v>96</v>
      </c>
      <c r="C10" s="12" t="s">
        <v>99</v>
      </c>
      <c r="D10" s="13" t="s">
        <v>87</v>
      </c>
    </row>
    <row r="11" spans="1:7" ht="40.200000000000003" customHeight="1" x14ac:dyDescent="0.3">
      <c r="A11" s="18" t="s">
        <v>44</v>
      </c>
      <c r="B11" s="21" t="s">
        <v>91</v>
      </c>
      <c r="C11" s="20">
        <f>'2.2.1'!F3</f>
        <v>0</v>
      </c>
      <c r="D11" s="25" t="s">
        <v>100</v>
      </c>
    </row>
    <row r="12" spans="1:7" ht="40.200000000000003" customHeight="1" x14ac:dyDescent="0.3">
      <c r="A12" s="14" t="s">
        <v>3</v>
      </c>
      <c r="B12" s="19" t="s">
        <v>83</v>
      </c>
      <c r="C12" s="20">
        <f>'2.2.2'!F1</f>
        <v>0</v>
      </c>
      <c r="D12" s="25" t="s">
        <v>100</v>
      </c>
    </row>
    <row r="13" spans="1:7" ht="40.200000000000003" customHeight="1" x14ac:dyDescent="0.3">
      <c r="A13" s="14" t="s">
        <v>4</v>
      </c>
      <c r="B13" s="21" t="s">
        <v>84</v>
      </c>
      <c r="C13" s="20">
        <f>'2.2.3'!F2</f>
        <v>0</v>
      </c>
      <c r="D13" s="25" t="s">
        <v>100</v>
      </c>
    </row>
    <row r="14" spans="1:7" s="3" customFormat="1" ht="19.95" customHeight="1" thickBot="1" x14ac:dyDescent="0.35">
      <c r="A14" s="178" t="s">
        <v>94</v>
      </c>
      <c r="B14" s="179"/>
      <c r="C14" s="22">
        <f>SUM(C11:C13)</f>
        <v>0</v>
      </c>
      <c r="D14" s="23" t="s">
        <v>100</v>
      </c>
    </row>
    <row r="15" spans="1:7" ht="25.95" customHeight="1" thickTop="1" thickBot="1" x14ac:dyDescent="0.35">
      <c r="A15" s="164"/>
      <c r="B15" s="165"/>
      <c r="C15" s="165"/>
      <c r="D15" s="166"/>
    </row>
    <row r="16" spans="1:7" ht="34.200000000000003" customHeight="1" thickBot="1" x14ac:dyDescent="0.35">
      <c r="A16" s="167" t="s">
        <v>95</v>
      </c>
      <c r="B16" s="168"/>
      <c r="C16" s="26">
        <f>C7+C14</f>
        <v>0</v>
      </c>
      <c r="D16" s="27"/>
    </row>
    <row r="17" spans="1:4" ht="55.95" customHeight="1" thickBot="1" x14ac:dyDescent="0.35">
      <c r="A17" s="169" t="s">
        <v>103</v>
      </c>
      <c r="B17" s="170"/>
      <c r="C17" s="170"/>
      <c r="D17" s="171"/>
    </row>
    <row r="20" spans="1:4" x14ac:dyDescent="0.3">
      <c r="B20" s="5"/>
      <c r="C20" s="2"/>
      <c r="D20" s="4"/>
    </row>
    <row r="21" spans="1:4" x14ac:dyDescent="0.3">
      <c r="B21" s="5"/>
      <c r="C21" s="1"/>
      <c r="D21" s="4"/>
    </row>
  </sheetData>
  <mergeCells count="9">
    <mergeCell ref="A15:D15"/>
    <mergeCell ref="A16:B16"/>
    <mergeCell ref="A17:D17"/>
    <mergeCell ref="A1:D1"/>
    <mergeCell ref="A2:D2"/>
    <mergeCell ref="A7:B7"/>
    <mergeCell ref="A8:D8"/>
    <mergeCell ref="A9:D9"/>
    <mergeCell ref="A14:B14"/>
  </mergeCells>
  <printOptions horizontalCentered="1"/>
  <pageMargins left="0.51181102362204722" right="0.31496062992125984" top="1.1043750000000001" bottom="0.55118110236220474" header="0.31496062992125984" footer="0.31496062992125984"/>
  <pageSetup paperSize="9" fitToHeight="0" orientation="landscape" verticalDpi="1200" r:id="rId1"/>
  <headerFooter>
    <oddHeader xml:space="preserve">&amp;C&amp;"-,Bold"Summary of Service - LOT 1&amp;"-,Regular"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05E6A-4353-4653-BE3A-D79B51794C40}">
  <sheetPr>
    <tabColor rgb="FF00B050"/>
    <pageSetUpPr fitToPage="1"/>
  </sheetPr>
  <dimension ref="A1:G21"/>
  <sheetViews>
    <sheetView view="pageBreakPreview" zoomScaleNormal="100" zoomScaleSheetLayoutView="100" workbookViewId="0">
      <selection activeCell="B6" sqref="B6"/>
    </sheetView>
  </sheetViews>
  <sheetFormatPr defaultRowHeight="14.4" x14ac:dyDescent="0.3"/>
  <cols>
    <col min="1" max="1" width="17" customWidth="1"/>
    <col min="2" max="2" width="81.109375" style="6" customWidth="1"/>
    <col min="3" max="3" width="40.6640625" customWidth="1"/>
    <col min="4" max="4" width="48.6640625" style="3" customWidth="1"/>
  </cols>
  <sheetData>
    <row r="1" spans="1:7" ht="45" customHeight="1" thickBot="1" x14ac:dyDescent="0.35">
      <c r="A1" s="172"/>
      <c r="B1" s="173"/>
      <c r="C1" s="173"/>
      <c r="D1" s="174"/>
    </row>
    <row r="2" spans="1:7" s="7" customFormat="1" ht="42.6" customHeight="1" thickBot="1" x14ac:dyDescent="0.4">
      <c r="A2" s="175" t="s">
        <v>101</v>
      </c>
      <c r="B2" s="176"/>
      <c r="C2" s="176"/>
      <c r="D2" s="177"/>
    </row>
    <row r="3" spans="1:7" s="9" customFormat="1" ht="30" customHeight="1" x14ac:dyDescent="0.35">
      <c r="A3" s="10" t="s">
        <v>97</v>
      </c>
      <c r="B3" s="11" t="s">
        <v>96</v>
      </c>
      <c r="C3" s="12" t="s">
        <v>98</v>
      </c>
      <c r="D3" s="13" t="s">
        <v>87</v>
      </c>
    </row>
    <row r="4" spans="1:7" ht="40.200000000000003" customHeight="1" x14ac:dyDescent="0.3">
      <c r="A4" s="14" t="s">
        <v>0</v>
      </c>
      <c r="B4" s="15" t="s">
        <v>82</v>
      </c>
      <c r="C4" s="16">
        <v>136050.02060000002</v>
      </c>
      <c r="D4" s="17" t="s">
        <v>100</v>
      </c>
    </row>
    <row r="5" spans="1:7" ht="40.200000000000003" customHeight="1" x14ac:dyDescent="0.3">
      <c r="A5" s="18" t="s">
        <v>1</v>
      </c>
      <c r="B5" s="19" t="s">
        <v>74</v>
      </c>
      <c r="C5" s="20">
        <v>126250.20000000001</v>
      </c>
      <c r="D5" s="17" t="s">
        <v>100</v>
      </c>
    </row>
    <row r="6" spans="1:7" ht="40.200000000000003" customHeight="1" x14ac:dyDescent="0.3">
      <c r="A6" s="14" t="s">
        <v>2</v>
      </c>
      <c r="B6" s="21" t="s">
        <v>92</v>
      </c>
      <c r="C6" s="20">
        <v>1048128.4</v>
      </c>
      <c r="D6" s="17" t="s">
        <v>100</v>
      </c>
      <c r="G6" t="s">
        <v>5</v>
      </c>
    </row>
    <row r="7" spans="1:7" s="6" customFormat="1" ht="19.95" customHeight="1" thickBot="1" x14ac:dyDescent="0.35">
      <c r="A7" s="178" t="s">
        <v>94</v>
      </c>
      <c r="B7" s="179"/>
      <c r="C7" s="22">
        <f>SUM(C4:C6)</f>
        <v>1310428.6206</v>
      </c>
      <c r="D7" s="23" t="s">
        <v>100</v>
      </c>
    </row>
    <row r="8" spans="1:7" s="6" customFormat="1" ht="34.200000000000003" customHeight="1" thickTop="1" thickBot="1" x14ac:dyDescent="0.35">
      <c r="A8" s="180"/>
      <c r="B8" s="165"/>
      <c r="C8" s="165"/>
      <c r="D8" s="166"/>
    </row>
    <row r="9" spans="1:7" s="3" customFormat="1" ht="42.6" customHeight="1" thickBot="1" x14ac:dyDescent="0.35">
      <c r="A9" s="181" t="s">
        <v>102</v>
      </c>
      <c r="B9" s="182"/>
      <c r="C9" s="182"/>
      <c r="D9" s="183"/>
    </row>
    <row r="10" spans="1:7" s="8" customFormat="1" ht="30" customHeight="1" x14ac:dyDescent="0.35">
      <c r="A10" s="10" t="s">
        <v>93</v>
      </c>
      <c r="B10" s="24" t="s">
        <v>96</v>
      </c>
      <c r="C10" s="12" t="s">
        <v>98</v>
      </c>
      <c r="D10" s="13" t="s">
        <v>87</v>
      </c>
    </row>
    <row r="11" spans="1:7" ht="40.200000000000003" customHeight="1" x14ac:dyDescent="0.3">
      <c r="A11" s="18" t="s">
        <v>44</v>
      </c>
      <c r="B11" s="21" t="s">
        <v>91</v>
      </c>
      <c r="C11" s="20">
        <v>2800</v>
      </c>
      <c r="D11" s="25" t="s">
        <v>100</v>
      </c>
    </row>
    <row r="12" spans="1:7" ht="40.200000000000003" customHeight="1" x14ac:dyDescent="0.3">
      <c r="A12" s="14" t="s">
        <v>3</v>
      </c>
      <c r="B12" s="19" t="s">
        <v>83</v>
      </c>
      <c r="C12" s="20">
        <v>315255</v>
      </c>
      <c r="D12" s="25" t="s">
        <v>100</v>
      </c>
    </row>
    <row r="13" spans="1:7" ht="40.200000000000003" customHeight="1" x14ac:dyDescent="0.3">
      <c r="A13" s="14" t="s">
        <v>4</v>
      </c>
      <c r="B13" s="21" t="s">
        <v>84</v>
      </c>
      <c r="C13" s="20">
        <v>123796.58</v>
      </c>
      <c r="D13" s="25" t="s">
        <v>100</v>
      </c>
    </row>
    <row r="14" spans="1:7" s="3" customFormat="1" ht="19.95" customHeight="1" thickBot="1" x14ac:dyDescent="0.35">
      <c r="A14" s="178" t="s">
        <v>94</v>
      </c>
      <c r="B14" s="179"/>
      <c r="C14" s="22">
        <f>SUM(C11:C13)</f>
        <v>441851.58</v>
      </c>
      <c r="D14" s="23" t="s">
        <v>100</v>
      </c>
    </row>
    <row r="15" spans="1:7" ht="25.95" customHeight="1" thickTop="1" thickBot="1" x14ac:dyDescent="0.35">
      <c r="A15" s="164"/>
      <c r="B15" s="165"/>
      <c r="C15" s="165"/>
      <c r="D15" s="166"/>
    </row>
    <row r="16" spans="1:7" ht="34.200000000000003" customHeight="1" thickBot="1" x14ac:dyDescent="0.35">
      <c r="A16" s="167" t="s">
        <v>95</v>
      </c>
      <c r="B16" s="168"/>
      <c r="C16" s="26">
        <f>C7+C14</f>
        <v>1752280.2006000001</v>
      </c>
      <c r="D16" s="27"/>
    </row>
    <row r="17" spans="1:4" ht="55.95" customHeight="1" thickBot="1" x14ac:dyDescent="0.35">
      <c r="A17" s="169" t="s">
        <v>103</v>
      </c>
      <c r="B17" s="170"/>
      <c r="C17" s="170"/>
      <c r="D17" s="171"/>
    </row>
    <row r="20" spans="1:4" x14ac:dyDescent="0.3">
      <c r="B20" s="5"/>
      <c r="C20" s="2"/>
      <c r="D20" s="4"/>
    </row>
    <row r="21" spans="1:4" x14ac:dyDescent="0.3">
      <c r="B21" s="5"/>
      <c r="C21" s="1"/>
      <c r="D21" s="4"/>
    </row>
  </sheetData>
  <mergeCells count="9">
    <mergeCell ref="A15:D15"/>
    <mergeCell ref="A16:B16"/>
    <mergeCell ref="A17:D17"/>
    <mergeCell ref="A1:D1"/>
    <mergeCell ref="A7:B7"/>
    <mergeCell ref="A2:D2"/>
    <mergeCell ref="A9:D9"/>
    <mergeCell ref="A14:B14"/>
    <mergeCell ref="A8:D8"/>
  </mergeCells>
  <phoneticPr fontId="5" type="noConversion"/>
  <printOptions horizontalCentered="1"/>
  <pageMargins left="0.51181102362204722" right="0.31496062992125984" top="1.1043750000000001" bottom="0.55118110236220474" header="0.31496062992125984" footer="0.31496062992125984"/>
  <pageSetup paperSize="9" scale="73" fitToHeight="0" orientation="landscape" verticalDpi="1200" r:id="rId1"/>
  <headerFooter>
    <oddHeader xml:space="preserve">&amp;C&amp;"-,Bold"Summary of Service - LOT 1&amp;"-,Regular"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68109-9936-42D9-A1B0-2DA9916ABDE1}">
  <sheetPr>
    <tabColor theme="9" tint="0.59999389629810485"/>
    <pageSetUpPr fitToPage="1"/>
  </sheetPr>
  <dimension ref="A1:F8"/>
  <sheetViews>
    <sheetView view="pageBreakPreview" zoomScaleNormal="100" zoomScaleSheetLayoutView="100" workbookViewId="0">
      <selection activeCell="F4" sqref="F4"/>
    </sheetView>
  </sheetViews>
  <sheetFormatPr defaultColWidth="8.6640625" defaultRowHeight="13.2" x14ac:dyDescent="0.25"/>
  <cols>
    <col min="1" max="1" width="12.5546875" style="47" customWidth="1"/>
    <col min="2" max="2" width="81" style="30" customWidth="1"/>
    <col min="3" max="3" width="10.88671875" style="149" customWidth="1"/>
    <col min="4" max="4" width="10.5546875" style="48" customWidth="1"/>
    <col min="5" max="6" width="12.109375" style="49" customWidth="1"/>
    <col min="7" max="16384" width="8.6640625" style="30"/>
  </cols>
  <sheetData>
    <row r="1" spans="1:6" s="28" customFormat="1" ht="14.4" customHeight="1" x14ac:dyDescent="0.3">
      <c r="A1" s="191" t="s">
        <v>75</v>
      </c>
      <c r="B1" s="193" t="s">
        <v>76</v>
      </c>
      <c r="C1" s="193" t="s">
        <v>6</v>
      </c>
      <c r="D1" s="184" t="s">
        <v>47</v>
      </c>
      <c r="E1" s="184" t="s">
        <v>7</v>
      </c>
      <c r="F1" s="186" t="s">
        <v>8</v>
      </c>
    </row>
    <row r="2" spans="1:6" s="28" customFormat="1" ht="22.5" customHeight="1" thickBot="1" x14ac:dyDescent="0.35">
      <c r="A2" s="192"/>
      <c r="B2" s="194"/>
      <c r="C2" s="194"/>
      <c r="D2" s="185"/>
      <c r="E2" s="185"/>
      <c r="F2" s="187"/>
    </row>
    <row r="3" spans="1:6" ht="24" customHeight="1" thickBot="1" x14ac:dyDescent="0.35">
      <c r="A3" s="188" t="s">
        <v>77</v>
      </c>
      <c r="B3" s="195" t="s">
        <v>65</v>
      </c>
      <c r="C3" s="196"/>
      <c r="D3" s="196"/>
      <c r="E3" s="197"/>
      <c r="F3" s="29">
        <f>SUM(F4:F7)</f>
        <v>0</v>
      </c>
    </row>
    <row r="4" spans="1:6" ht="26.4" x14ac:dyDescent="0.3">
      <c r="A4" s="189"/>
      <c r="B4" s="31" t="s">
        <v>121</v>
      </c>
      <c r="C4" s="82" t="s">
        <v>104</v>
      </c>
      <c r="D4" s="33">
        <v>26</v>
      </c>
      <c r="E4" s="34"/>
      <c r="F4" s="35"/>
    </row>
    <row r="5" spans="1:6" ht="118.8" x14ac:dyDescent="0.3">
      <c r="A5" s="189"/>
      <c r="B5" s="36" t="s">
        <v>179</v>
      </c>
      <c r="C5" s="41" t="s">
        <v>105</v>
      </c>
      <c r="D5" s="38">
        <v>26</v>
      </c>
      <c r="E5" s="39"/>
      <c r="F5" s="40"/>
    </row>
    <row r="6" spans="1:6" ht="26.4" x14ac:dyDescent="0.3">
      <c r="A6" s="189"/>
      <c r="B6" s="36" t="s">
        <v>46</v>
      </c>
      <c r="C6" s="41" t="s">
        <v>49</v>
      </c>
      <c r="D6" s="147" t="s">
        <v>49</v>
      </c>
      <c r="E6" s="39"/>
      <c r="F6" s="40"/>
    </row>
    <row r="7" spans="1:6" ht="40.200000000000003" thickBot="1" x14ac:dyDescent="0.35">
      <c r="A7" s="190"/>
      <c r="B7" s="42" t="s">
        <v>45</v>
      </c>
      <c r="C7" s="43" t="s">
        <v>49</v>
      </c>
      <c r="D7" s="148" t="s">
        <v>49</v>
      </c>
      <c r="E7" s="45"/>
      <c r="F7" s="46"/>
    </row>
    <row r="8" spans="1:6" s="49" customFormat="1" ht="22.5" customHeight="1" x14ac:dyDescent="0.25">
      <c r="A8" s="47"/>
      <c r="B8" s="30"/>
      <c r="C8" s="149"/>
      <c r="D8" s="48"/>
    </row>
  </sheetData>
  <mergeCells count="8">
    <mergeCell ref="E1:E2"/>
    <mergeCell ref="F1:F2"/>
    <mergeCell ref="A3:A7"/>
    <mergeCell ref="A1:A2"/>
    <mergeCell ref="B1:B2"/>
    <mergeCell ref="C1:C2"/>
    <mergeCell ref="D1:D2"/>
    <mergeCell ref="B3:E3"/>
  </mergeCells>
  <printOptions horizontalCentered="1"/>
  <pageMargins left="0.51181102362204722" right="0.31496062992125984" top="0.92510416666666662" bottom="0.55118110236220474" header="0.31496062992125984" footer="0.31496062992125984"/>
  <pageSetup paperSize="9" scale="99" fitToHeight="0" orientation="landscape" verticalDpi="0" r:id="rId1"/>
  <headerFooter>
    <oddHeader>&amp;C&amp;"-,Bold"LOT 1 Service - Result 2.1.1</oddHeader>
    <oddFooter>&amp;RLOT 1 Res. 2.1.1  Pag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01B27-D1F6-4AAF-AE43-DC0024A54CD5}">
  <sheetPr>
    <tabColor theme="9" tint="0.59999389629810485"/>
  </sheetPr>
  <dimension ref="A1:F8"/>
  <sheetViews>
    <sheetView zoomScaleNormal="100" zoomScaleSheetLayoutView="89" zoomScalePageLayoutView="110" workbookViewId="0">
      <selection activeCell="F4" sqref="F4"/>
    </sheetView>
  </sheetViews>
  <sheetFormatPr defaultColWidth="8.6640625" defaultRowHeight="13.2" x14ac:dyDescent="0.3"/>
  <cols>
    <col min="1" max="1" width="8.6640625" style="30"/>
    <col min="2" max="2" width="74.5546875" style="64" customWidth="1"/>
    <col min="3" max="3" width="9.5546875" style="150" customWidth="1"/>
    <col min="4" max="4" width="11.6640625" style="49" customWidth="1"/>
    <col min="5" max="5" width="12.44140625" style="49" customWidth="1"/>
    <col min="6" max="6" width="12.109375" style="49" customWidth="1"/>
    <col min="7" max="16384" width="8.6640625" style="30"/>
  </cols>
  <sheetData>
    <row r="1" spans="1:6" s="50" customFormat="1" ht="14.4" customHeight="1" x14ac:dyDescent="0.3">
      <c r="A1" s="200" t="s">
        <v>75</v>
      </c>
      <c r="B1" s="202" t="s">
        <v>76</v>
      </c>
      <c r="C1" s="193" t="s">
        <v>6</v>
      </c>
      <c r="D1" s="184" t="s">
        <v>47</v>
      </c>
      <c r="E1" s="184" t="s">
        <v>7</v>
      </c>
      <c r="F1" s="198" t="s">
        <v>8</v>
      </c>
    </row>
    <row r="2" spans="1:6" s="50" customFormat="1" ht="22.2" customHeight="1" thickBot="1" x14ac:dyDescent="0.35">
      <c r="A2" s="201"/>
      <c r="B2" s="203"/>
      <c r="C2" s="194"/>
      <c r="D2" s="185"/>
      <c r="E2" s="185"/>
      <c r="F2" s="199"/>
    </row>
    <row r="3" spans="1:6" s="53" customFormat="1" ht="35.25" customHeight="1" thickBot="1" x14ac:dyDescent="0.35">
      <c r="A3" s="188" t="s">
        <v>78</v>
      </c>
      <c r="B3" s="204" t="s">
        <v>43</v>
      </c>
      <c r="C3" s="205"/>
      <c r="D3" s="205"/>
      <c r="E3" s="206"/>
      <c r="F3" s="52">
        <f>SUM(F4:F8)</f>
        <v>0</v>
      </c>
    </row>
    <row r="4" spans="1:6" ht="39.6" x14ac:dyDescent="0.3">
      <c r="A4" s="189"/>
      <c r="B4" s="54" t="s">
        <v>116</v>
      </c>
      <c r="C4" s="82" t="s">
        <v>115</v>
      </c>
      <c r="D4" s="33">
        <v>445</v>
      </c>
      <c r="E4" s="55"/>
      <c r="F4" s="56"/>
    </row>
    <row r="5" spans="1:6" ht="56.4" customHeight="1" x14ac:dyDescent="0.3">
      <c r="A5" s="189"/>
      <c r="B5" s="57" t="s">
        <v>117</v>
      </c>
      <c r="C5" s="82" t="s">
        <v>115</v>
      </c>
      <c r="D5" s="38">
        <v>100</v>
      </c>
      <c r="E5" s="58"/>
      <c r="F5" s="59"/>
    </row>
    <row r="6" spans="1:6" ht="30" customHeight="1" x14ac:dyDescent="0.3">
      <c r="A6" s="189"/>
      <c r="B6" s="57" t="s">
        <v>17</v>
      </c>
      <c r="C6" s="41" t="s">
        <v>108</v>
      </c>
      <c r="D6" s="38">
        <v>330</v>
      </c>
      <c r="E6" s="58"/>
      <c r="F6" s="59"/>
    </row>
    <row r="7" spans="1:6" ht="30" customHeight="1" x14ac:dyDescent="0.3">
      <c r="A7" s="189"/>
      <c r="B7" s="57" t="s">
        <v>180</v>
      </c>
      <c r="C7" s="41" t="s">
        <v>108</v>
      </c>
      <c r="D7" s="38">
        <v>330</v>
      </c>
      <c r="E7" s="58"/>
      <c r="F7" s="59"/>
    </row>
    <row r="8" spans="1:6" ht="30" customHeight="1" thickBot="1" x14ac:dyDescent="0.35">
      <c r="A8" s="190"/>
      <c r="B8" s="60" t="s">
        <v>106</v>
      </c>
      <c r="C8" s="43" t="s">
        <v>109</v>
      </c>
      <c r="D8" s="44">
        <v>178</v>
      </c>
      <c r="E8" s="62"/>
      <c r="F8" s="63"/>
    </row>
  </sheetData>
  <mergeCells count="8">
    <mergeCell ref="E1:E2"/>
    <mergeCell ref="F1:F2"/>
    <mergeCell ref="A3:A8"/>
    <mergeCell ref="A1:A2"/>
    <mergeCell ref="B1:B2"/>
    <mergeCell ref="C1:C2"/>
    <mergeCell ref="D1:D2"/>
    <mergeCell ref="B3:E3"/>
  </mergeCells>
  <printOptions horizontalCentered="1"/>
  <pageMargins left="0.51181102362204722" right="0.31496062992125984" top="1.0249999999999999" bottom="0.55118110236220474" header="0.31496062992125984" footer="0.31496062992125984"/>
  <pageSetup paperSize="9" scale="80" fitToHeight="0" orientation="landscape" horizontalDpi="1200" verticalDpi="1200" r:id="rId1"/>
  <headerFooter>
    <oddHeader xml:space="preserve">&amp;C&amp;"-,Bold"&amp;12LOT 1 Service - Result 2.1.2
</oddHeader>
    <oddFooter>&amp;RLOT 1 Res. 2.1.2  Pag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930A2-F1B1-480F-9481-A7086284BE5C}">
  <sheetPr>
    <tabColor theme="9" tint="0.59999389629810485"/>
    <pageSetUpPr fitToPage="1"/>
  </sheetPr>
  <dimension ref="A1:I72"/>
  <sheetViews>
    <sheetView view="pageBreakPreview" zoomScale="90" zoomScaleNormal="70" zoomScaleSheetLayoutView="90" workbookViewId="0">
      <selection activeCell="F1" sqref="F1"/>
    </sheetView>
  </sheetViews>
  <sheetFormatPr defaultColWidth="8.6640625" defaultRowHeight="13.2" x14ac:dyDescent="0.3"/>
  <cols>
    <col min="1" max="1" width="8.6640625" style="152"/>
    <col min="2" max="2" width="104.6640625" style="64" customWidth="1"/>
    <col min="3" max="3" width="17.33203125" style="152" customWidth="1"/>
    <col min="4" max="4" width="16.6640625" style="48" customWidth="1"/>
    <col min="5" max="6" width="16.6640625" style="70" customWidth="1"/>
    <col min="7" max="8" width="8.6640625" style="30"/>
    <col min="9" max="9" width="9.88671875" style="30" bestFit="1" customWidth="1"/>
    <col min="10" max="16384" width="8.6640625" style="30"/>
  </cols>
  <sheetData>
    <row r="1" spans="1:6" ht="22.5" customHeight="1" thickBot="1" x14ac:dyDescent="0.35">
      <c r="A1" s="151"/>
      <c r="B1" s="66" t="s">
        <v>90</v>
      </c>
      <c r="C1" s="156"/>
      <c r="D1" s="67"/>
      <c r="E1" s="68"/>
      <c r="F1" s="69">
        <f>F5+F17+F23+F31+F38+F51+F58+F70</f>
        <v>0</v>
      </c>
    </row>
    <row r="2" spans="1:6" ht="13.8" thickBot="1" x14ac:dyDescent="0.35"/>
    <row r="3" spans="1:6" ht="14.4" customHeight="1" x14ac:dyDescent="0.3">
      <c r="A3" s="191" t="s">
        <v>75</v>
      </c>
      <c r="B3" s="202" t="s">
        <v>76</v>
      </c>
      <c r="C3" s="193" t="s">
        <v>6</v>
      </c>
      <c r="D3" s="184" t="s">
        <v>47</v>
      </c>
      <c r="E3" s="217" t="s">
        <v>7</v>
      </c>
      <c r="F3" s="186" t="s">
        <v>8</v>
      </c>
    </row>
    <row r="4" spans="1:6" ht="22.5" customHeight="1" thickBot="1" x14ac:dyDescent="0.35">
      <c r="A4" s="192"/>
      <c r="B4" s="203"/>
      <c r="C4" s="194"/>
      <c r="D4" s="185"/>
      <c r="E4" s="218"/>
      <c r="F4" s="187"/>
    </row>
    <row r="5" spans="1:6" ht="24.6" customHeight="1" thickBot="1" x14ac:dyDescent="0.35">
      <c r="A5" s="213" t="s">
        <v>79</v>
      </c>
      <c r="B5" s="204" t="s">
        <v>66</v>
      </c>
      <c r="C5" s="205"/>
      <c r="D5" s="205"/>
      <c r="E5" s="206"/>
      <c r="F5" s="29">
        <f>SUM(F6:F14)</f>
        <v>0</v>
      </c>
    </row>
    <row r="6" spans="1:6" x14ac:dyDescent="0.3">
      <c r="A6" s="214"/>
      <c r="B6" s="54" t="s">
        <v>118</v>
      </c>
      <c r="C6" s="82" t="s">
        <v>124</v>
      </c>
      <c r="D6" s="33">
        <v>66</v>
      </c>
      <c r="E6" s="34"/>
      <c r="F6" s="35"/>
    </row>
    <row r="7" spans="1:6" ht="16.2" customHeight="1" x14ac:dyDescent="0.3">
      <c r="A7" s="214"/>
      <c r="B7" s="57" t="s">
        <v>18</v>
      </c>
      <c r="C7" s="82" t="s">
        <v>124</v>
      </c>
      <c r="D7" s="38">
        <v>5</v>
      </c>
      <c r="E7" s="39"/>
      <c r="F7" s="40"/>
    </row>
    <row r="8" spans="1:6" ht="19.95" customHeight="1" x14ac:dyDescent="0.3">
      <c r="A8" s="214"/>
      <c r="B8" s="57" t="s">
        <v>21</v>
      </c>
      <c r="C8" s="82" t="s">
        <v>124</v>
      </c>
      <c r="D8" s="38">
        <v>6</v>
      </c>
      <c r="E8" s="39"/>
      <c r="F8" s="40"/>
    </row>
    <row r="9" spans="1:6" x14ac:dyDescent="0.3">
      <c r="A9" s="214"/>
      <c r="B9" s="71" t="s">
        <v>19</v>
      </c>
      <c r="C9" s="41" t="s">
        <v>108</v>
      </c>
      <c r="D9" s="38">
        <v>330</v>
      </c>
      <c r="E9" s="39"/>
      <c r="F9" s="40"/>
    </row>
    <row r="10" spans="1:6" x14ac:dyDescent="0.3">
      <c r="A10" s="214"/>
      <c r="B10" s="71" t="s">
        <v>20</v>
      </c>
      <c r="C10" s="41" t="s">
        <v>108</v>
      </c>
      <c r="D10" s="38">
        <v>330</v>
      </c>
      <c r="E10" s="39"/>
      <c r="F10" s="40"/>
    </row>
    <row r="11" spans="1:6" x14ac:dyDescent="0.3">
      <c r="A11" s="214"/>
      <c r="B11" s="71" t="s">
        <v>110</v>
      </c>
      <c r="C11" s="41" t="s">
        <v>109</v>
      </c>
      <c r="D11" s="38">
        <v>11</v>
      </c>
      <c r="E11" s="39"/>
      <c r="F11" s="40"/>
    </row>
    <row r="12" spans="1:6" ht="39.6" x14ac:dyDescent="0.3">
      <c r="A12" s="214"/>
      <c r="B12" s="57" t="s">
        <v>111</v>
      </c>
      <c r="C12" s="41" t="s">
        <v>123</v>
      </c>
      <c r="D12" s="38">
        <v>150</v>
      </c>
      <c r="E12" s="39"/>
      <c r="F12" s="40"/>
    </row>
    <row r="13" spans="1:6" ht="67.5" customHeight="1" x14ac:dyDescent="0.3">
      <c r="A13" s="214"/>
      <c r="B13" s="57" t="s">
        <v>113</v>
      </c>
      <c r="C13" s="41" t="s">
        <v>112</v>
      </c>
      <c r="D13" s="38">
        <v>600</v>
      </c>
      <c r="E13" s="39"/>
      <c r="F13" s="40"/>
    </row>
    <row r="14" spans="1:6" ht="13.8" thickBot="1" x14ac:dyDescent="0.35">
      <c r="A14" s="214"/>
      <c r="B14" s="72" t="s">
        <v>22</v>
      </c>
      <c r="C14" s="157" t="s">
        <v>107</v>
      </c>
      <c r="D14" s="73">
        <v>12</v>
      </c>
      <c r="E14" s="74"/>
      <c r="F14" s="75"/>
    </row>
    <row r="15" spans="1:6" ht="14.4" customHeight="1" x14ac:dyDescent="0.3">
      <c r="A15" s="215"/>
      <c r="B15" s="202" t="s">
        <v>76</v>
      </c>
      <c r="C15" s="193" t="s">
        <v>6</v>
      </c>
      <c r="D15" s="184" t="s">
        <v>47</v>
      </c>
      <c r="E15" s="211" t="s">
        <v>7</v>
      </c>
      <c r="F15" s="207" t="s">
        <v>8</v>
      </c>
    </row>
    <row r="16" spans="1:6" ht="22.5" customHeight="1" thickBot="1" x14ac:dyDescent="0.35">
      <c r="A16" s="215"/>
      <c r="B16" s="203"/>
      <c r="C16" s="194"/>
      <c r="D16" s="185"/>
      <c r="E16" s="220"/>
      <c r="F16" s="219"/>
    </row>
    <row r="17" spans="1:6" ht="27.6" customHeight="1" thickBot="1" x14ac:dyDescent="0.35">
      <c r="A17" s="215"/>
      <c r="B17" s="221" t="s">
        <v>119</v>
      </c>
      <c r="C17" s="222"/>
      <c r="D17" s="222"/>
      <c r="E17" s="223"/>
      <c r="F17" s="76">
        <f>SUM(F18:F19)</f>
        <v>0</v>
      </c>
    </row>
    <row r="18" spans="1:6" ht="39.6" x14ac:dyDescent="0.3">
      <c r="A18" s="215"/>
      <c r="B18" s="57" t="s">
        <v>120</v>
      </c>
      <c r="C18" s="41" t="s">
        <v>125</v>
      </c>
      <c r="D18" s="38">
        <v>600</v>
      </c>
      <c r="E18" s="39"/>
      <c r="F18" s="40"/>
    </row>
    <row r="19" spans="1:6" ht="27" thickBot="1" x14ac:dyDescent="0.35">
      <c r="A19" s="216"/>
      <c r="B19" s="60" t="s">
        <v>114</v>
      </c>
      <c r="C19" s="43" t="s">
        <v>122</v>
      </c>
      <c r="D19" s="44">
        <v>15</v>
      </c>
      <c r="E19" s="45"/>
      <c r="F19" s="46"/>
    </row>
    <row r="20" spans="1:6" ht="13.8" thickBot="1" x14ac:dyDescent="0.35">
      <c r="B20" s="77"/>
      <c r="C20" s="158"/>
      <c r="D20" s="78"/>
      <c r="E20" s="79"/>
      <c r="F20" s="79"/>
    </row>
    <row r="21" spans="1:6" s="80" customFormat="1" ht="13.95" customHeight="1" x14ac:dyDescent="0.3">
      <c r="A21" s="191" t="s">
        <v>75</v>
      </c>
      <c r="B21" s="202" t="s">
        <v>76</v>
      </c>
      <c r="C21" s="193" t="s">
        <v>6</v>
      </c>
      <c r="D21" s="184" t="s">
        <v>47</v>
      </c>
      <c r="E21" s="211" t="s">
        <v>7</v>
      </c>
      <c r="F21" s="207" t="s">
        <v>8</v>
      </c>
    </row>
    <row r="22" spans="1:6" s="80" customFormat="1" ht="22.5" customHeight="1" thickBot="1" x14ac:dyDescent="0.35">
      <c r="A22" s="192"/>
      <c r="B22" s="203"/>
      <c r="C22" s="209"/>
      <c r="D22" s="210"/>
      <c r="E22" s="212"/>
      <c r="F22" s="208"/>
    </row>
    <row r="23" spans="1:6" ht="25.95" customHeight="1" thickBot="1" x14ac:dyDescent="0.35">
      <c r="A23" s="213" t="s">
        <v>79</v>
      </c>
      <c r="B23" s="204" t="s">
        <v>67</v>
      </c>
      <c r="C23" s="205"/>
      <c r="D23" s="205"/>
      <c r="E23" s="206"/>
      <c r="F23" s="81">
        <f>SUM(F24:F27)</f>
        <v>0</v>
      </c>
    </row>
    <row r="24" spans="1:6" ht="26.4" x14ac:dyDescent="0.3">
      <c r="A24" s="214"/>
      <c r="B24" s="54" t="s">
        <v>126</v>
      </c>
      <c r="C24" s="82" t="s">
        <v>122</v>
      </c>
      <c r="D24" s="33">
        <v>5</v>
      </c>
      <c r="E24" s="34"/>
      <c r="F24" s="35"/>
    </row>
    <row r="25" spans="1:6" ht="52.5" customHeight="1" x14ac:dyDescent="0.3">
      <c r="A25" s="214"/>
      <c r="B25" s="57" t="s">
        <v>128</v>
      </c>
      <c r="C25" s="41" t="s">
        <v>127</v>
      </c>
      <c r="D25" s="38">
        <v>90</v>
      </c>
      <c r="E25" s="39"/>
      <c r="F25" s="40"/>
    </row>
    <row r="26" spans="1:6" ht="54" customHeight="1" x14ac:dyDescent="0.3">
      <c r="A26" s="214"/>
      <c r="B26" s="57" t="s">
        <v>129</v>
      </c>
      <c r="C26" s="41" t="s">
        <v>127</v>
      </c>
      <c r="D26" s="38">
        <v>90</v>
      </c>
      <c r="E26" s="39"/>
      <c r="F26" s="40"/>
    </row>
    <row r="27" spans="1:6" ht="26.4" x14ac:dyDescent="0.3">
      <c r="A27" s="214"/>
      <c r="B27" s="57" t="s">
        <v>23</v>
      </c>
      <c r="C27" s="41" t="s">
        <v>122</v>
      </c>
      <c r="D27" s="38">
        <v>6</v>
      </c>
      <c r="E27" s="39"/>
      <c r="F27" s="40"/>
    </row>
    <row r="28" spans="1:6" ht="13.8" thickBot="1" x14ac:dyDescent="0.35">
      <c r="A28" s="215"/>
      <c r="B28" s="83"/>
      <c r="C28" s="84"/>
      <c r="D28" s="85"/>
      <c r="E28" s="79"/>
      <c r="F28" s="86"/>
    </row>
    <row r="29" spans="1:6" s="80" customFormat="1" ht="14.4" customHeight="1" x14ac:dyDescent="0.3">
      <c r="A29" s="215"/>
      <c r="B29" s="202" t="s">
        <v>76</v>
      </c>
      <c r="C29" s="193" t="s">
        <v>6</v>
      </c>
      <c r="D29" s="184" t="s">
        <v>48</v>
      </c>
      <c r="E29" s="211" t="s">
        <v>7</v>
      </c>
      <c r="F29" s="207" t="s">
        <v>8</v>
      </c>
    </row>
    <row r="30" spans="1:6" s="80" customFormat="1" ht="16.2" thickBot="1" x14ac:dyDescent="0.35">
      <c r="A30" s="215"/>
      <c r="B30" s="203"/>
      <c r="C30" s="209"/>
      <c r="D30" s="210"/>
      <c r="E30" s="212"/>
      <c r="F30" s="208"/>
    </row>
    <row r="31" spans="1:6" ht="27.6" customHeight="1" x14ac:dyDescent="0.3">
      <c r="A31" s="215"/>
      <c r="B31" s="226" t="s">
        <v>68</v>
      </c>
      <c r="C31" s="227"/>
      <c r="D31" s="227"/>
      <c r="E31" s="228"/>
      <c r="F31" s="87">
        <f>SUM(F32:F34)</f>
        <v>0</v>
      </c>
    </row>
    <row r="32" spans="1:6" ht="26.4" x14ac:dyDescent="0.3">
      <c r="A32" s="215"/>
      <c r="B32" s="57" t="s">
        <v>130</v>
      </c>
      <c r="C32" s="41" t="s">
        <v>122</v>
      </c>
      <c r="D32" s="38">
        <v>30</v>
      </c>
      <c r="E32" s="39"/>
      <c r="F32" s="40"/>
    </row>
    <row r="33" spans="1:6" ht="26.4" x14ac:dyDescent="0.3">
      <c r="A33" s="215"/>
      <c r="B33" s="71" t="s">
        <v>24</v>
      </c>
      <c r="C33" s="41" t="s">
        <v>122</v>
      </c>
      <c r="D33" s="38">
        <v>10</v>
      </c>
      <c r="E33" s="39"/>
      <c r="F33" s="40"/>
    </row>
    <row r="34" spans="1:6" ht="27" thickBot="1" x14ac:dyDescent="0.35">
      <c r="A34" s="216"/>
      <c r="B34" s="88" t="s">
        <v>28</v>
      </c>
      <c r="C34" s="43" t="s">
        <v>122</v>
      </c>
      <c r="D34" s="44">
        <v>4</v>
      </c>
      <c r="E34" s="45"/>
      <c r="F34" s="46"/>
    </row>
    <row r="35" spans="1:6" ht="13.8" thickBot="1" x14ac:dyDescent="0.35">
      <c r="B35" s="77"/>
      <c r="C35" s="158"/>
      <c r="D35" s="78"/>
      <c r="E35" s="79"/>
      <c r="F35" s="79"/>
    </row>
    <row r="36" spans="1:6" s="80" customFormat="1" ht="14.4" customHeight="1" x14ac:dyDescent="0.3">
      <c r="A36" s="191" t="s">
        <v>75</v>
      </c>
      <c r="B36" s="202" t="s">
        <v>76</v>
      </c>
      <c r="C36" s="193" t="s">
        <v>6</v>
      </c>
      <c r="D36" s="184" t="s">
        <v>48</v>
      </c>
      <c r="E36" s="211" t="s">
        <v>7</v>
      </c>
      <c r="F36" s="207" t="s">
        <v>8</v>
      </c>
    </row>
    <row r="37" spans="1:6" s="80" customFormat="1" ht="22.2" customHeight="1" thickBot="1" x14ac:dyDescent="0.35">
      <c r="A37" s="192"/>
      <c r="B37" s="203"/>
      <c r="C37" s="209"/>
      <c r="D37" s="210"/>
      <c r="E37" s="212"/>
      <c r="F37" s="208"/>
    </row>
    <row r="38" spans="1:6" s="53" customFormat="1" ht="25.95" customHeight="1" thickBot="1" x14ac:dyDescent="0.35">
      <c r="A38" s="213" t="s">
        <v>79</v>
      </c>
      <c r="B38" s="204" t="s">
        <v>73</v>
      </c>
      <c r="C38" s="205"/>
      <c r="D38" s="205"/>
      <c r="E38" s="206"/>
      <c r="F38" s="81">
        <f>SUM(F39:F47)</f>
        <v>0</v>
      </c>
    </row>
    <row r="39" spans="1:6" ht="39.6" x14ac:dyDescent="0.3">
      <c r="A39" s="214"/>
      <c r="B39" s="54" t="s">
        <v>34</v>
      </c>
      <c r="C39" s="82" t="s">
        <v>122</v>
      </c>
      <c r="D39" s="33">
        <v>20</v>
      </c>
      <c r="E39" s="34"/>
      <c r="F39" s="35"/>
    </row>
    <row r="40" spans="1:6" ht="26.4" x14ac:dyDescent="0.3">
      <c r="A40" s="214"/>
      <c r="B40" s="57" t="s">
        <v>9</v>
      </c>
      <c r="C40" s="41" t="s">
        <v>122</v>
      </c>
      <c r="D40" s="38">
        <v>5</v>
      </c>
      <c r="E40" s="39"/>
      <c r="F40" s="40"/>
    </row>
    <row r="41" spans="1:6" ht="39.6" x14ac:dyDescent="0.3">
      <c r="A41" s="214"/>
      <c r="B41" s="57" t="s">
        <v>35</v>
      </c>
      <c r="C41" s="41" t="s">
        <v>122</v>
      </c>
      <c r="D41" s="38">
        <v>21</v>
      </c>
      <c r="E41" s="39"/>
      <c r="F41" s="40"/>
    </row>
    <row r="42" spans="1:6" ht="18.75" customHeight="1" x14ac:dyDescent="0.3">
      <c r="A42" s="214"/>
      <c r="B42" s="57" t="s">
        <v>10</v>
      </c>
      <c r="C42" s="41" t="s">
        <v>122</v>
      </c>
      <c r="D42" s="38">
        <v>5</v>
      </c>
      <c r="E42" s="39"/>
      <c r="F42" s="40"/>
    </row>
    <row r="43" spans="1:6" ht="19.5" customHeight="1" x14ac:dyDescent="0.3">
      <c r="A43" s="214"/>
      <c r="B43" s="57" t="s">
        <v>41</v>
      </c>
      <c r="C43" s="41" t="s">
        <v>122</v>
      </c>
      <c r="D43" s="38">
        <v>6</v>
      </c>
      <c r="E43" s="39"/>
      <c r="F43" s="40"/>
    </row>
    <row r="44" spans="1:6" ht="24.75" customHeight="1" x14ac:dyDescent="0.3">
      <c r="A44" s="214"/>
      <c r="B44" s="57" t="s">
        <v>40</v>
      </c>
      <c r="C44" s="41" t="s">
        <v>122</v>
      </c>
      <c r="D44" s="38">
        <v>30</v>
      </c>
      <c r="E44" s="39"/>
      <c r="F44" s="40"/>
    </row>
    <row r="45" spans="1:6" ht="14.4" customHeight="1" x14ac:dyDescent="0.3">
      <c r="A45" s="214"/>
      <c r="B45" s="57" t="s">
        <v>36</v>
      </c>
      <c r="C45" s="41" t="s">
        <v>122</v>
      </c>
      <c r="D45" s="38">
        <v>20</v>
      </c>
      <c r="E45" s="39"/>
      <c r="F45" s="40"/>
    </row>
    <row r="46" spans="1:6" ht="26.4" x14ac:dyDescent="0.3">
      <c r="A46" s="214"/>
      <c r="B46" s="57" t="s">
        <v>12</v>
      </c>
      <c r="C46" s="41" t="s">
        <v>122</v>
      </c>
      <c r="D46" s="38">
        <v>20</v>
      </c>
      <c r="E46" s="39"/>
      <c r="F46" s="40"/>
    </row>
    <row r="47" spans="1:6" ht="26.4" x14ac:dyDescent="0.3">
      <c r="A47" s="214"/>
      <c r="B47" s="57" t="s">
        <v>11</v>
      </c>
      <c r="C47" s="41" t="s">
        <v>122</v>
      </c>
      <c r="D47" s="38">
        <v>5</v>
      </c>
      <c r="E47" s="39"/>
      <c r="F47" s="40"/>
    </row>
    <row r="48" spans="1:6" ht="13.8" thickBot="1" x14ac:dyDescent="0.35">
      <c r="A48" s="215"/>
      <c r="B48" s="90"/>
      <c r="C48" s="159"/>
      <c r="F48" s="91"/>
    </row>
    <row r="49" spans="1:9" s="80" customFormat="1" ht="14.4" customHeight="1" x14ac:dyDescent="0.3">
      <c r="A49" s="215"/>
      <c r="B49" s="202" t="s">
        <v>76</v>
      </c>
      <c r="C49" s="193" t="s">
        <v>6</v>
      </c>
      <c r="D49" s="184" t="s">
        <v>48</v>
      </c>
      <c r="E49" s="211" t="s">
        <v>7</v>
      </c>
      <c r="F49" s="207" t="s">
        <v>8</v>
      </c>
    </row>
    <row r="50" spans="1:9" s="80" customFormat="1" ht="22.5" customHeight="1" thickBot="1" x14ac:dyDescent="0.35">
      <c r="A50" s="215"/>
      <c r="B50" s="203"/>
      <c r="C50" s="209"/>
      <c r="D50" s="210"/>
      <c r="E50" s="212"/>
      <c r="F50" s="208"/>
    </row>
    <row r="51" spans="1:9" s="53" customFormat="1" ht="27.6" customHeight="1" thickBot="1" x14ac:dyDescent="0.35">
      <c r="A51" s="215"/>
      <c r="B51" s="204" t="s">
        <v>54</v>
      </c>
      <c r="C51" s="205"/>
      <c r="D51" s="205"/>
      <c r="E51" s="206"/>
      <c r="F51" s="81">
        <f>SUM(F52:F54)</f>
        <v>0</v>
      </c>
    </row>
    <row r="52" spans="1:9" ht="39.6" x14ac:dyDescent="0.3">
      <c r="A52" s="215"/>
      <c r="B52" s="54" t="s">
        <v>181</v>
      </c>
      <c r="C52" s="82" t="s">
        <v>131</v>
      </c>
      <c r="D52" s="32">
        <v>60</v>
      </c>
      <c r="E52" s="34"/>
      <c r="F52" s="35"/>
    </row>
    <row r="53" spans="1:9" ht="52.8" x14ac:dyDescent="0.3">
      <c r="A53" s="215"/>
      <c r="B53" s="57" t="s">
        <v>133</v>
      </c>
      <c r="C53" s="41" t="s">
        <v>132</v>
      </c>
      <c r="D53" s="37">
        <v>9</v>
      </c>
      <c r="E53" s="39"/>
      <c r="F53" s="40"/>
    </row>
    <row r="54" spans="1:9" ht="27" customHeight="1" thickBot="1" x14ac:dyDescent="0.35">
      <c r="A54" s="216"/>
      <c r="B54" s="60" t="s">
        <v>135</v>
      </c>
      <c r="C54" s="43" t="s">
        <v>134</v>
      </c>
      <c r="D54" s="61">
        <v>40</v>
      </c>
      <c r="E54" s="45"/>
      <c r="F54" s="46"/>
    </row>
    <row r="55" spans="1:9" ht="13.8" thickBot="1" x14ac:dyDescent="0.35">
      <c r="A55" s="131"/>
    </row>
    <row r="56" spans="1:9" s="80" customFormat="1" ht="14.4" customHeight="1" x14ac:dyDescent="0.3">
      <c r="A56" s="191" t="s">
        <v>75</v>
      </c>
      <c r="B56" s="202" t="s">
        <v>76</v>
      </c>
      <c r="C56" s="193" t="s">
        <v>6</v>
      </c>
      <c r="D56" s="184" t="s">
        <v>48</v>
      </c>
      <c r="E56" s="211" t="s">
        <v>7</v>
      </c>
      <c r="F56" s="207" t="s">
        <v>8</v>
      </c>
    </row>
    <row r="57" spans="1:9" s="80" customFormat="1" ht="22.5" customHeight="1" thickBot="1" x14ac:dyDescent="0.35">
      <c r="A57" s="192"/>
      <c r="B57" s="203"/>
      <c r="C57" s="209"/>
      <c r="D57" s="210"/>
      <c r="E57" s="212"/>
      <c r="F57" s="208"/>
    </row>
    <row r="58" spans="1:9" s="53" customFormat="1" ht="33" customHeight="1" thickBot="1" x14ac:dyDescent="0.35">
      <c r="A58" s="213" t="s">
        <v>79</v>
      </c>
      <c r="B58" s="204" t="s">
        <v>72</v>
      </c>
      <c r="C58" s="205"/>
      <c r="D58" s="205"/>
      <c r="E58" s="206"/>
      <c r="F58" s="81">
        <f>SUM(F59:F69)</f>
        <v>0</v>
      </c>
    </row>
    <row r="59" spans="1:9" ht="26.4" x14ac:dyDescent="0.3">
      <c r="A59" s="215"/>
      <c r="B59" s="54" t="s">
        <v>136</v>
      </c>
      <c r="C59" s="82" t="s">
        <v>137</v>
      </c>
      <c r="D59" s="32">
        <v>6</v>
      </c>
      <c r="E59" s="34"/>
      <c r="F59" s="35"/>
      <c r="I59" s="92"/>
    </row>
    <row r="60" spans="1:9" ht="26.4" x14ac:dyDescent="0.3">
      <c r="A60" s="215"/>
      <c r="B60" s="57" t="s">
        <v>138</v>
      </c>
      <c r="C60" s="41" t="s">
        <v>139</v>
      </c>
      <c r="D60" s="37">
        <v>6</v>
      </c>
      <c r="E60" s="39"/>
      <c r="F60" s="40"/>
    </row>
    <row r="61" spans="1:9" ht="39.6" x14ac:dyDescent="0.3">
      <c r="A61" s="215"/>
      <c r="B61" s="57" t="s">
        <v>142</v>
      </c>
      <c r="C61" s="41" t="s">
        <v>140</v>
      </c>
      <c r="D61" s="37">
        <v>6</v>
      </c>
      <c r="E61" s="39"/>
      <c r="F61" s="40"/>
    </row>
    <row r="62" spans="1:9" ht="26.4" x14ac:dyDescent="0.3">
      <c r="A62" s="215"/>
      <c r="B62" s="57" t="s">
        <v>141</v>
      </c>
      <c r="C62" s="41" t="s">
        <v>143</v>
      </c>
      <c r="D62" s="37">
        <v>6</v>
      </c>
      <c r="E62" s="39"/>
      <c r="F62" s="40"/>
    </row>
    <row r="63" spans="1:9" x14ac:dyDescent="0.3">
      <c r="A63" s="215"/>
      <c r="B63" s="57" t="s">
        <v>144</v>
      </c>
      <c r="C63" s="41" t="s">
        <v>145</v>
      </c>
      <c r="D63" s="37">
        <v>6</v>
      </c>
      <c r="E63" s="39"/>
      <c r="F63" s="40"/>
    </row>
    <row r="64" spans="1:9" ht="12.9" customHeight="1" x14ac:dyDescent="0.3">
      <c r="A64" s="215"/>
      <c r="B64" s="57" t="s">
        <v>13</v>
      </c>
      <c r="C64" s="41" t="s">
        <v>146</v>
      </c>
      <c r="D64" s="37">
        <v>24</v>
      </c>
      <c r="E64" s="39"/>
      <c r="F64" s="40"/>
    </row>
    <row r="65" spans="1:9" x14ac:dyDescent="0.3">
      <c r="A65" s="215"/>
      <c r="B65" s="57" t="s">
        <v>147</v>
      </c>
      <c r="C65" s="41" t="s">
        <v>14</v>
      </c>
      <c r="D65" s="37">
        <v>6</v>
      </c>
      <c r="E65" s="39"/>
      <c r="F65" s="40"/>
    </row>
    <row r="66" spans="1:9" ht="26.4" x14ac:dyDescent="0.3">
      <c r="A66" s="215"/>
      <c r="B66" s="57" t="s">
        <v>148</v>
      </c>
      <c r="C66" s="41" t="s">
        <v>14</v>
      </c>
      <c r="D66" s="37">
        <v>6</v>
      </c>
      <c r="E66" s="39"/>
      <c r="F66" s="40"/>
    </row>
    <row r="67" spans="1:9" x14ac:dyDescent="0.3">
      <c r="A67" s="215"/>
      <c r="B67" s="57" t="s">
        <v>42</v>
      </c>
      <c r="C67" s="41" t="s">
        <v>14</v>
      </c>
      <c r="D67" s="37">
        <v>6</v>
      </c>
      <c r="E67" s="39"/>
      <c r="F67" s="40"/>
    </row>
    <row r="68" spans="1:9" ht="26.4" x14ac:dyDescent="0.3">
      <c r="A68" s="215"/>
      <c r="B68" s="57" t="s">
        <v>15</v>
      </c>
      <c r="C68" s="41" t="s">
        <v>14</v>
      </c>
      <c r="D68" s="37">
        <v>6</v>
      </c>
      <c r="E68" s="39"/>
      <c r="F68" s="40"/>
    </row>
    <row r="69" spans="1:9" ht="13.8" thickBot="1" x14ac:dyDescent="0.35">
      <c r="A69" s="215"/>
      <c r="B69" s="60" t="s">
        <v>16</v>
      </c>
      <c r="C69" s="43" t="s">
        <v>149</v>
      </c>
      <c r="D69" s="61">
        <v>6</v>
      </c>
      <c r="E69" s="45"/>
      <c r="F69" s="46"/>
      <c r="I69" s="93"/>
    </row>
    <row r="70" spans="1:9" s="53" customFormat="1" ht="29.4" customHeight="1" thickBot="1" x14ac:dyDescent="0.35">
      <c r="A70" s="224"/>
      <c r="B70" s="204" t="s">
        <v>69</v>
      </c>
      <c r="C70" s="205"/>
      <c r="D70" s="205"/>
      <c r="E70" s="206"/>
      <c r="F70" s="81">
        <f>SUM(F71)</f>
        <v>0</v>
      </c>
    </row>
    <row r="71" spans="1:9" ht="27" thickBot="1" x14ac:dyDescent="0.35">
      <c r="A71" s="225"/>
      <c r="B71" s="94" t="s">
        <v>183</v>
      </c>
      <c r="C71" s="95" t="s">
        <v>182</v>
      </c>
      <c r="D71" s="96">
        <v>60</v>
      </c>
      <c r="E71" s="97"/>
      <c r="F71" s="98"/>
    </row>
    <row r="72" spans="1:9" ht="30" customHeight="1" x14ac:dyDescent="0.3">
      <c r="A72" s="153"/>
      <c r="B72" s="77"/>
      <c r="C72" s="159"/>
      <c r="D72" s="47"/>
      <c r="E72" s="100"/>
      <c r="F72" s="79"/>
    </row>
  </sheetData>
  <mergeCells count="51">
    <mergeCell ref="B70:E70"/>
    <mergeCell ref="A58:A71"/>
    <mergeCell ref="A56:A57"/>
    <mergeCell ref="A23:A34"/>
    <mergeCell ref="A38:A54"/>
    <mergeCell ref="D29:D30"/>
    <mergeCell ref="E29:E30"/>
    <mergeCell ref="D36:D37"/>
    <mergeCell ref="E36:E37"/>
    <mergeCell ref="A36:A37"/>
    <mergeCell ref="B23:E23"/>
    <mergeCell ref="B31:E31"/>
    <mergeCell ref="B38:E38"/>
    <mergeCell ref="B51:E51"/>
    <mergeCell ref="B58:E58"/>
    <mergeCell ref="A21:A22"/>
    <mergeCell ref="B21:B22"/>
    <mergeCell ref="C21:C22"/>
    <mergeCell ref="D21:D22"/>
    <mergeCell ref="F29:F30"/>
    <mergeCell ref="B29:B30"/>
    <mergeCell ref="C29:C30"/>
    <mergeCell ref="E21:E22"/>
    <mergeCell ref="F21:F22"/>
    <mergeCell ref="A5:A19"/>
    <mergeCell ref="E3:E4"/>
    <mergeCell ref="F3:F4"/>
    <mergeCell ref="A3:A4"/>
    <mergeCell ref="B3:B4"/>
    <mergeCell ref="C3:C4"/>
    <mergeCell ref="D3:D4"/>
    <mergeCell ref="F15:F16"/>
    <mergeCell ref="B15:B16"/>
    <mergeCell ref="C15:C16"/>
    <mergeCell ref="D15:D16"/>
    <mergeCell ref="B5:E5"/>
    <mergeCell ref="E15:E16"/>
    <mergeCell ref="B17:E17"/>
    <mergeCell ref="F36:F37"/>
    <mergeCell ref="B49:B50"/>
    <mergeCell ref="C49:C50"/>
    <mergeCell ref="D49:D50"/>
    <mergeCell ref="E49:E50"/>
    <mergeCell ref="F49:F50"/>
    <mergeCell ref="B36:B37"/>
    <mergeCell ref="C36:C37"/>
    <mergeCell ref="F56:F57"/>
    <mergeCell ref="B56:B57"/>
    <mergeCell ref="C56:C57"/>
    <mergeCell ref="D56:D57"/>
    <mergeCell ref="E56:E57"/>
  </mergeCells>
  <phoneticPr fontId="5" type="noConversion"/>
  <printOptions horizontalCentered="1"/>
  <pageMargins left="0.51181102362204722" right="0.31496062992125984" top="0.63583333333333336" bottom="0.55118110236220474" header="0.31496062992125984" footer="0.31496062992125984"/>
  <pageSetup paperSize="9" scale="77" fitToHeight="0" orientation="landscape" horizontalDpi="1200" verticalDpi="1200" r:id="rId1"/>
  <headerFooter>
    <oddHeader>&amp;C&amp;"-,Bold"&amp;12LOT 1 Service - Result 2.1.3</oddHeader>
    <oddFooter>&amp;RLOT 1 Res. 2.1.3  Pag &amp;P of  &amp;N</oddFooter>
  </headerFooter>
  <rowBreaks count="3" manualBreakCount="3">
    <brk id="20" max="8" man="1"/>
    <brk id="35" max="8" man="1"/>
    <brk id="55"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62A90-F00B-40B1-B7AE-0B9C70347070}">
  <sheetPr>
    <tabColor theme="9" tint="0.59999389629810485"/>
  </sheetPr>
  <dimension ref="A1:F5"/>
  <sheetViews>
    <sheetView view="pageBreakPreview" zoomScaleNormal="70" zoomScaleSheetLayoutView="100" workbookViewId="0">
      <selection activeCell="F4" sqref="F4"/>
    </sheetView>
  </sheetViews>
  <sheetFormatPr defaultColWidth="8.6640625" defaultRowHeight="13.2" x14ac:dyDescent="0.3"/>
  <cols>
    <col min="1" max="1" width="8.6640625" style="48"/>
    <col min="2" max="2" width="81.109375" style="30" customWidth="1"/>
    <col min="3" max="3" width="9.5546875" style="48" customWidth="1"/>
    <col min="4" max="4" width="8.33203125" style="48" customWidth="1"/>
    <col min="5" max="5" width="10.33203125" style="49" customWidth="1"/>
    <col min="6" max="6" width="12.109375" style="49" customWidth="1"/>
    <col min="7" max="16384" width="8.6640625" style="30"/>
  </cols>
  <sheetData>
    <row r="1" spans="1:6" s="50" customFormat="1" ht="19.95" customHeight="1" x14ac:dyDescent="0.3">
      <c r="A1" s="191" t="s">
        <v>75</v>
      </c>
      <c r="B1" s="202" t="s">
        <v>76</v>
      </c>
      <c r="C1" s="202" t="s">
        <v>6</v>
      </c>
      <c r="D1" s="184" t="s">
        <v>47</v>
      </c>
      <c r="E1" s="232" t="s">
        <v>7</v>
      </c>
      <c r="F1" s="234" t="s">
        <v>8</v>
      </c>
    </row>
    <row r="2" spans="1:6" s="50" customFormat="1" ht="22.5" customHeight="1" thickBot="1" x14ac:dyDescent="0.35">
      <c r="A2" s="192"/>
      <c r="B2" s="236"/>
      <c r="C2" s="236"/>
      <c r="D2" s="210"/>
      <c r="E2" s="233"/>
      <c r="F2" s="235"/>
    </row>
    <row r="3" spans="1:6" ht="34.200000000000003" customHeight="1" thickBot="1" x14ac:dyDescent="0.35">
      <c r="A3" s="229" t="s">
        <v>81</v>
      </c>
      <c r="B3" s="101" t="s">
        <v>80</v>
      </c>
      <c r="C3" s="102"/>
      <c r="D3" s="103"/>
      <c r="E3" s="104"/>
      <c r="F3" s="105">
        <f>SUM(F4:F5)</f>
        <v>0</v>
      </c>
    </row>
    <row r="4" spans="1:6" ht="118.8" x14ac:dyDescent="0.3">
      <c r="A4" s="230"/>
      <c r="B4" s="106" t="s">
        <v>150</v>
      </c>
      <c r="C4" s="160" t="s">
        <v>122</v>
      </c>
      <c r="D4" s="107">
        <v>16</v>
      </c>
      <c r="E4" s="108"/>
      <c r="F4" s="56"/>
    </row>
    <row r="5" spans="1:6" ht="84.45" customHeight="1" thickBot="1" x14ac:dyDescent="0.35">
      <c r="A5" s="231"/>
      <c r="B5" s="109" t="s">
        <v>64</v>
      </c>
      <c r="C5" s="160" t="s">
        <v>122</v>
      </c>
      <c r="D5" s="44">
        <v>2</v>
      </c>
      <c r="E5" s="62"/>
      <c r="F5" s="63"/>
    </row>
  </sheetData>
  <mergeCells count="7">
    <mergeCell ref="A3:A5"/>
    <mergeCell ref="E1:E2"/>
    <mergeCell ref="F1:F2"/>
    <mergeCell ref="A1:A2"/>
    <mergeCell ref="B1:B2"/>
    <mergeCell ref="C1:C2"/>
    <mergeCell ref="D1:D2"/>
  </mergeCells>
  <printOptions horizontalCentered="1"/>
  <pageMargins left="0.51181102362204722" right="0.31496062992125984" top="0.94166666666666665" bottom="0.55118110236220474" header="0.31496062992125984" footer="0.31496062992125984"/>
  <pageSetup paperSize="9" scale="80" fitToHeight="0" orientation="landscape" horizontalDpi="1200" verticalDpi="1200" r:id="rId1"/>
  <headerFooter>
    <oddHeader>&amp;C&amp;"-,Bold"&amp;12LOT 1 Service - Result 2.2.1</oddHeader>
    <oddFooter>&amp;RLOT 1 Res. 2.2.1  Pag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D33BD-AC42-4657-99D9-4C7E3E61B752}">
  <sheetPr>
    <tabColor theme="9" tint="0.59999389629810485"/>
    <pageSetUpPr fitToPage="1"/>
  </sheetPr>
  <dimension ref="A1:F47"/>
  <sheetViews>
    <sheetView view="pageBreakPreview" zoomScale="90" zoomScaleNormal="110" zoomScaleSheetLayoutView="90" workbookViewId="0">
      <selection activeCell="F45" sqref="F45"/>
    </sheetView>
  </sheetViews>
  <sheetFormatPr defaultColWidth="8.6640625" defaultRowHeight="13.2" x14ac:dyDescent="0.3"/>
  <cols>
    <col min="1" max="1" width="8.6640625" style="48"/>
    <col min="2" max="2" width="81.6640625" style="64" customWidth="1"/>
    <col min="3" max="3" width="12.109375" style="152" customWidth="1"/>
    <col min="4" max="4" width="8.6640625" style="48"/>
    <col min="5" max="5" width="10.33203125" style="112" customWidth="1"/>
    <col min="6" max="6" width="12.109375" style="112" customWidth="1"/>
    <col min="7" max="9" width="8.6640625" style="30"/>
    <col min="10" max="10" width="10" style="30" bestFit="1" customWidth="1"/>
    <col min="11" max="12" width="8.6640625" style="30"/>
    <col min="13" max="13" width="9.88671875" style="30" bestFit="1" customWidth="1"/>
    <col min="14" max="16384" width="8.6640625" style="30"/>
  </cols>
  <sheetData>
    <row r="1" spans="1:6" ht="22.5" customHeight="1" thickBot="1" x14ac:dyDescent="0.35">
      <c r="A1" s="65"/>
      <c r="B1" s="66" t="s">
        <v>88</v>
      </c>
      <c r="C1" s="156"/>
      <c r="D1" s="67"/>
      <c r="E1" s="110"/>
      <c r="F1" s="111">
        <f>F5+F15+F27+F31+F41+F44</f>
        <v>0</v>
      </c>
    </row>
    <row r="2" spans="1:6" ht="26.4" customHeight="1" thickBot="1" x14ac:dyDescent="0.35"/>
    <row r="3" spans="1:6" ht="14.4" customHeight="1" x14ac:dyDescent="0.3">
      <c r="A3" s="191" t="s">
        <v>75</v>
      </c>
      <c r="B3" s="245" t="s">
        <v>76</v>
      </c>
      <c r="C3" s="243" t="s">
        <v>6</v>
      </c>
      <c r="D3" s="239" t="s">
        <v>47</v>
      </c>
      <c r="E3" s="247" t="s">
        <v>7</v>
      </c>
      <c r="F3" s="249" t="s">
        <v>8</v>
      </c>
    </row>
    <row r="4" spans="1:6" ht="22.5" customHeight="1" thickBot="1" x14ac:dyDescent="0.35">
      <c r="A4" s="192"/>
      <c r="B4" s="246"/>
      <c r="C4" s="244"/>
      <c r="D4" s="240"/>
      <c r="E4" s="248"/>
      <c r="F4" s="250"/>
    </row>
    <row r="5" spans="1:6" ht="33.6" customHeight="1" thickBot="1" x14ac:dyDescent="0.35">
      <c r="A5" s="214" t="s">
        <v>86</v>
      </c>
      <c r="B5" s="204" t="s">
        <v>55</v>
      </c>
      <c r="C5" s="205"/>
      <c r="D5" s="205"/>
      <c r="E5" s="206"/>
      <c r="F5" s="52">
        <f>SUM(F6:F11)</f>
        <v>0</v>
      </c>
    </row>
    <row r="6" spans="1:6" ht="39.75" customHeight="1" x14ac:dyDescent="0.3">
      <c r="A6" s="214"/>
      <c r="B6" s="54" t="s">
        <v>151</v>
      </c>
      <c r="C6" s="82" t="s">
        <v>123</v>
      </c>
      <c r="D6" s="33">
        <v>55</v>
      </c>
      <c r="E6" s="55"/>
      <c r="F6" s="56"/>
    </row>
    <row r="7" spans="1:6" ht="26.4" x14ac:dyDescent="0.3">
      <c r="A7" s="214"/>
      <c r="B7" s="57" t="s">
        <v>25</v>
      </c>
      <c r="C7" s="41" t="s">
        <v>122</v>
      </c>
      <c r="D7" s="38">
        <v>5</v>
      </c>
      <c r="E7" s="58"/>
      <c r="F7" s="59"/>
    </row>
    <row r="8" spans="1:6" ht="26.4" x14ac:dyDescent="0.3">
      <c r="A8" s="214"/>
      <c r="B8" s="57" t="s">
        <v>26</v>
      </c>
      <c r="C8" s="41" t="s">
        <v>122</v>
      </c>
      <c r="D8" s="38">
        <v>5</v>
      </c>
      <c r="E8" s="58"/>
      <c r="F8" s="59"/>
    </row>
    <row r="9" spans="1:6" ht="26.4" x14ac:dyDescent="0.3">
      <c r="A9" s="214"/>
      <c r="B9" s="71" t="s">
        <v>27</v>
      </c>
      <c r="C9" s="41" t="s">
        <v>108</v>
      </c>
      <c r="D9" s="38">
        <v>220</v>
      </c>
      <c r="E9" s="58"/>
      <c r="F9" s="59"/>
    </row>
    <row r="10" spans="1:6" ht="24.6" customHeight="1" x14ac:dyDescent="0.3">
      <c r="A10" s="214"/>
      <c r="B10" s="71" t="s">
        <v>184</v>
      </c>
      <c r="C10" s="41" t="s">
        <v>108</v>
      </c>
      <c r="D10" s="38">
        <v>220</v>
      </c>
      <c r="E10" s="58"/>
      <c r="F10" s="59"/>
    </row>
    <row r="11" spans="1:6" ht="30" customHeight="1" x14ac:dyDescent="0.3">
      <c r="A11" s="214"/>
      <c r="B11" s="71" t="s">
        <v>152</v>
      </c>
      <c r="C11" s="41" t="s">
        <v>109</v>
      </c>
      <c r="D11" s="38">
        <v>11</v>
      </c>
      <c r="E11" s="58"/>
      <c r="F11" s="59"/>
    </row>
    <row r="12" spans="1:6" ht="6.6" customHeight="1" thickBot="1" x14ac:dyDescent="0.35">
      <c r="A12" s="215"/>
      <c r="B12" s="77"/>
      <c r="C12" s="158"/>
      <c r="D12" s="78"/>
      <c r="E12" s="114"/>
      <c r="F12" s="115"/>
    </row>
    <row r="13" spans="1:6" ht="14.4" customHeight="1" x14ac:dyDescent="0.3">
      <c r="A13" s="215"/>
      <c r="B13" s="245" t="s">
        <v>76</v>
      </c>
      <c r="C13" s="243" t="s">
        <v>6</v>
      </c>
      <c r="D13" s="239" t="s">
        <v>47</v>
      </c>
      <c r="E13" s="251" t="s">
        <v>7</v>
      </c>
      <c r="F13" s="237" t="s">
        <v>8</v>
      </c>
    </row>
    <row r="14" spans="1:6" ht="11.4" customHeight="1" thickBot="1" x14ac:dyDescent="0.35">
      <c r="A14" s="215"/>
      <c r="B14" s="246"/>
      <c r="C14" s="244"/>
      <c r="D14" s="240"/>
      <c r="E14" s="252"/>
      <c r="F14" s="238"/>
    </row>
    <row r="15" spans="1:6" ht="32.1" customHeight="1" thickBot="1" x14ac:dyDescent="0.35">
      <c r="A15" s="215"/>
      <c r="B15" s="204" t="s">
        <v>56</v>
      </c>
      <c r="C15" s="205"/>
      <c r="D15" s="205"/>
      <c r="E15" s="206"/>
      <c r="F15" s="52">
        <f>SUM(F16:F24)</f>
        <v>0</v>
      </c>
    </row>
    <row r="16" spans="1:6" ht="39.6" x14ac:dyDescent="0.3">
      <c r="A16" s="215"/>
      <c r="B16" s="116" t="s">
        <v>153</v>
      </c>
      <c r="C16" s="161" t="s">
        <v>124</v>
      </c>
      <c r="D16" s="117">
        <v>55</v>
      </c>
      <c r="E16" s="118"/>
      <c r="F16" s="119"/>
    </row>
    <row r="17" spans="1:6" ht="26.4" x14ac:dyDescent="0.3">
      <c r="A17" s="215"/>
      <c r="B17" s="120" t="s">
        <v>25</v>
      </c>
      <c r="C17" s="125" t="s">
        <v>122</v>
      </c>
      <c r="D17" s="121">
        <v>5</v>
      </c>
      <c r="E17" s="122"/>
      <c r="F17" s="123"/>
    </row>
    <row r="18" spans="1:6" ht="30" customHeight="1" x14ac:dyDescent="0.3">
      <c r="A18" s="215"/>
      <c r="B18" s="120" t="s">
        <v>26</v>
      </c>
      <c r="C18" s="125" t="s">
        <v>122</v>
      </c>
      <c r="D18" s="121">
        <v>5</v>
      </c>
      <c r="E18" s="122"/>
      <c r="F18" s="123"/>
    </row>
    <row r="19" spans="1:6" ht="26.4" x14ac:dyDescent="0.3">
      <c r="A19" s="215"/>
      <c r="B19" s="124" t="s">
        <v>27</v>
      </c>
      <c r="C19" s="125" t="s">
        <v>108</v>
      </c>
      <c r="D19" s="121">
        <v>220</v>
      </c>
      <c r="E19" s="122"/>
      <c r="F19" s="123"/>
    </row>
    <row r="20" spans="1:6" ht="26.4" x14ac:dyDescent="0.3">
      <c r="A20" s="215"/>
      <c r="B20" s="120" t="s">
        <v>184</v>
      </c>
      <c r="C20" s="125" t="s">
        <v>108</v>
      </c>
      <c r="D20" s="121">
        <v>220</v>
      </c>
      <c r="E20" s="122"/>
      <c r="F20" s="123"/>
    </row>
    <row r="21" spans="1:6" ht="24.75" customHeight="1" x14ac:dyDescent="0.3">
      <c r="A21" s="215"/>
      <c r="B21" s="124" t="s">
        <v>152</v>
      </c>
      <c r="C21" s="41" t="s">
        <v>109</v>
      </c>
      <c r="D21" s="121">
        <v>11</v>
      </c>
      <c r="E21" s="122"/>
      <c r="F21" s="123"/>
    </row>
    <row r="22" spans="1:6" ht="39.6" x14ac:dyDescent="0.3">
      <c r="A22" s="215"/>
      <c r="B22" s="57" t="s">
        <v>154</v>
      </c>
      <c r="C22" s="41" t="s">
        <v>109</v>
      </c>
      <c r="D22" s="121">
        <v>18</v>
      </c>
      <c r="E22" s="58"/>
      <c r="F22" s="59"/>
    </row>
    <row r="23" spans="1:6" ht="27" thickBot="1" x14ac:dyDescent="0.35">
      <c r="A23" s="215"/>
      <c r="B23" s="120" t="s">
        <v>29</v>
      </c>
      <c r="C23" s="43" t="s">
        <v>108</v>
      </c>
      <c r="D23" s="37">
        <v>180</v>
      </c>
      <c r="E23" s="58"/>
      <c r="F23" s="59"/>
    </row>
    <row r="24" spans="1:6" ht="27" thickBot="1" x14ac:dyDescent="0.35">
      <c r="A24" s="216"/>
      <c r="B24" s="126" t="s">
        <v>30</v>
      </c>
      <c r="C24" s="43" t="s">
        <v>108</v>
      </c>
      <c r="D24" s="61">
        <v>180</v>
      </c>
      <c r="E24" s="62"/>
      <c r="F24" s="63"/>
    </row>
    <row r="25" spans="1:6" ht="14.4" customHeight="1" x14ac:dyDescent="0.3">
      <c r="A25" s="191" t="s">
        <v>75</v>
      </c>
      <c r="B25" s="245" t="s">
        <v>76</v>
      </c>
      <c r="C25" s="243" t="s">
        <v>6</v>
      </c>
      <c r="D25" s="253" t="s">
        <v>47</v>
      </c>
      <c r="E25" s="251" t="s">
        <v>7</v>
      </c>
      <c r="F25" s="237" t="s">
        <v>8</v>
      </c>
    </row>
    <row r="26" spans="1:6" ht="22.5" customHeight="1" thickBot="1" x14ac:dyDescent="0.35">
      <c r="A26" s="192"/>
      <c r="B26" s="246"/>
      <c r="C26" s="244"/>
      <c r="D26" s="254"/>
      <c r="E26" s="252"/>
      <c r="F26" s="238"/>
    </row>
    <row r="27" spans="1:6" ht="36" customHeight="1" thickBot="1" x14ac:dyDescent="0.35">
      <c r="A27" s="230" t="s">
        <v>86</v>
      </c>
      <c r="B27" s="204" t="s">
        <v>57</v>
      </c>
      <c r="C27" s="205"/>
      <c r="D27" s="205"/>
      <c r="E27" s="206"/>
      <c r="F27" s="52">
        <f>SUM(F28:F30)</f>
        <v>0</v>
      </c>
    </row>
    <row r="28" spans="1:6" ht="39.6" x14ac:dyDescent="0.3">
      <c r="A28" s="230"/>
      <c r="B28" s="54" t="s">
        <v>155</v>
      </c>
      <c r="C28" s="125" t="s">
        <v>109</v>
      </c>
      <c r="D28" s="117">
        <v>18</v>
      </c>
      <c r="E28" s="55"/>
      <c r="F28" s="56"/>
    </row>
    <row r="29" spans="1:6" ht="27" thickBot="1" x14ac:dyDescent="0.35">
      <c r="A29" s="230"/>
      <c r="B29" s="57" t="s">
        <v>29</v>
      </c>
      <c r="C29" s="43" t="s">
        <v>108</v>
      </c>
      <c r="D29" s="121">
        <v>180</v>
      </c>
      <c r="E29" s="58"/>
      <c r="F29" s="59"/>
    </row>
    <row r="30" spans="1:6" ht="27" thickBot="1" x14ac:dyDescent="0.35">
      <c r="A30" s="230"/>
      <c r="B30" s="57" t="s">
        <v>30</v>
      </c>
      <c r="C30" s="41" t="s">
        <v>108</v>
      </c>
      <c r="D30" s="121">
        <v>180</v>
      </c>
      <c r="E30" s="58"/>
      <c r="F30" s="59"/>
    </row>
    <row r="31" spans="1:6" ht="39" customHeight="1" thickBot="1" x14ac:dyDescent="0.35">
      <c r="A31" s="255"/>
      <c r="B31" s="204" t="s">
        <v>58</v>
      </c>
      <c r="C31" s="205"/>
      <c r="D31" s="205"/>
      <c r="E31" s="206"/>
      <c r="F31" s="52">
        <f>SUM(F32:F38)</f>
        <v>0</v>
      </c>
    </row>
    <row r="32" spans="1:6" ht="26.4" x14ac:dyDescent="0.3">
      <c r="A32" s="255"/>
      <c r="B32" s="54" t="s">
        <v>156</v>
      </c>
      <c r="C32" s="82" t="s">
        <v>122</v>
      </c>
      <c r="D32" s="32">
        <v>8</v>
      </c>
      <c r="E32" s="55"/>
      <c r="F32" s="56"/>
    </row>
    <row r="33" spans="1:6" ht="60" customHeight="1" x14ac:dyDescent="0.3">
      <c r="A33" s="255"/>
      <c r="B33" s="57" t="s">
        <v>158</v>
      </c>
      <c r="C33" s="41" t="s">
        <v>157</v>
      </c>
      <c r="D33" s="37">
        <v>2</v>
      </c>
      <c r="E33" s="58"/>
      <c r="F33" s="59"/>
    </row>
    <row r="34" spans="1:6" ht="39.6" x14ac:dyDescent="0.3">
      <c r="A34" s="255"/>
      <c r="B34" s="57" t="s">
        <v>31</v>
      </c>
      <c r="C34" s="41" t="s">
        <v>159</v>
      </c>
      <c r="D34" s="37">
        <v>6000</v>
      </c>
      <c r="E34" s="58"/>
      <c r="F34" s="59"/>
    </row>
    <row r="35" spans="1:6" ht="52.8" x14ac:dyDescent="0.3">
      <c r="A35" s="255"/>
      <c r="B35" s="57" t="s">
        <v>160</v>
      </c>
      <c r="C35" s="41" t="s">
        <v>161</v>
      </c>
      <c r="D35" s="37">
        <v>30</v>
      </c>
      <c r="E35" s="58"/>
      <c r="F35" s="59"/>
    </row>
    <row r="36" spans="1:6" ht="39.6" x14ac:dyDescent="0.3">
      <c r="A36" s="255"/>
      <c r="B36" s="57" t="s">
        <v>162</v>
      </c>
      <c r="C36" s="41" t="s">
        <v>127</v>
      </c>
      <c r="D36" s="37">
        <v>180</v>
      </c>
      <c r="E36" s="58"/>
      <c r="F36" s="59"/>
    </row>
    <row r="37" spans="1:6" ht="52.8" x14ac:dyDescent="0.3">
      <c r="A37" s="255"/>
      <c r="B37" s="57" t="s">
        <v>39</v>
      </c>
      <c r="C37" s="41" t="s">
        <v>127</v>
      </c>
      <c r="D37" s="37">
        <v>180</v>
      </c>
      <c r="E37" s="58"/>
      <c r="F37" s="59"/>
    </row>
    <row r="38" spans="1:6" ht="27" thickBot="1" x14ac:dyDescent="0.35">
      <c r="A38" s="256"/>
      <c r="B38" s="60" t="s">
        <v>23</v>
      </c>
      <c r="C38" s="43" t="s">
        <v>163</v>
      </c>
      <c r="D38" s="61">
        <v>6</v>
      </c>
      <c r="E38" s="62"/>
      <c r="F38" s="63"/>
    </row>
    <row r="39" spans="1:6" ht="14.4" customHeight="1" x14ac:dyDescent="0.3">
      <c r="A39" s="191" t="s">
        <v>75</v>
      </c>
      <c r="B39" s="241" t="s">
        <v>76</v>
      </c>
      <c r="C39" s="243" t="s">
        <v>6</v>
      </c>
      <c r="D39" s="239" t="s">
        <v>48</v>
      </c>
      <c r="E39" s="251" t="s">
        <v>7</v>
      </c>
      <c r="F39" s="237" t="s">
        <v>8</v>
      </c>
    </row>
    <row r="40" spans="1:6" ht="22.5" customHeight="1" thickBot="1" x14ac:dyDescent="0.35">
      <c r="A40" s="192"/>
      <c r="B40" s="242"/>
      <c r="C40" s="244"/>
      <c r="D40" s="240"/>
      <c r="E40" s="252"/>
      <c r="F40" s="238"/>
    </row>
    <row r="41" spans="1:6" ht="52.95" customHeight="1" thickBot="1" x14ac:dyDescent="0.35">
      <c r="A41" s="230" t="s">
        <v>86</v>
      </c>
      <c r="B41" s="204" t="s">
        <v>70</v>
      </c>
      <c r="C41" s="205"/>
      <c r="D41" s="205"/>
      <c r="E41" s="206"/>
      <c r="F41" s="52">
        <f>SUM(F42:F43)</f>
        <v>0</v>
      </c>
    </row>
    <row r="42" spans="1:6" ht="52.8" x14ac:dyDescent="0.3">
      <c r="A42" s="230"/>
      <c r="B42" s="54" t="s">
        <v>164</v>
      </c>
      <c r="C42" s="82" t="s">
        <v>122</v>
      </c>
      <c r="D42" s="82">
        <v>6</v>
      </c>
      <c r="E42" s="127"/>
      <c r="F42" s="128"/>
    </row>
    <row r="43" spans="1:6" ht="26.4" x14ac:dyDescent="0.3">
      <c r="A43" s="230"/>
      <c r="B43" s="57" t="s">
        <v>38</v>
      </c>
      <c r="C43" s="82" t="s">
        <v>122</v>
      </c>
      <c r="D43" s="41">
        <v>3</v>
      </c>
      <c r="E43" s="129"/>
      <c r="F43" s="130"/>
    </row>
    <row r="44" spans="1:6" ht="52.2" customHeight="1" thickBot="1" x14ac:dyDescent="0.35">
      <c r="A44" s="255"/>
      <c r="B44" s="89" t="s">
        <v>71</v>
      </c>
      <c r="C44" s="162"/>
      <c r="D44" s="51"/>
      <c r="E44" s="113"/>
      <c r="F44" s="52">
        <f>SUM(F45)</f>
        <v>0</v>
      </c>
    </row>
    <row r="45" spans="1:6" ht="66.599999999999994" thickBot="1" x14ac:dyDescent="0.35">
      <c r="A45" s="256"/>
      <c r="B45" s="94" t="s">
        <v>165</v>
      </c>
      <c r="C45" s="95" t="s">
        <v>166</v>
      </c>
      <c r="D45" s="96">
        <v>160</v>
      </c>
      <c r="E45" s="132"/>
      <c r="F45" s="133"/>
    </row>
    <row r="46" spans="1:6" ht="30" customHeight="1" x14ac:dyDescent="0.3">
      <c r="A46" s="99"/>
      <c r="B46" s="77"/>
      <c r="C46" s="159"/>
      <c r="D46" s="47"/>
      <c r="E46" s="134"/>
      <c r="F46" s="114"/>
    </row>
    <row r="47" spans="1:6" s="49" customFormat="1" ht="22.5" customHeight="1" x14ac:dyDescent="0.3">
      <c r="A47" s="48"/>
      <c r="B47" s="64"/>
      <c r="C47" s="152"/>
      <c r="D47" s="48"/>
      <c r="E47" s="112"/>
      <c r="F47" s="112"/>
    </row>
  </sheetData>
  <mergeCells count="31">
    <mergeCell ref="B27:E27"/>
    <mergeCell ref="B31:E31"/>
    <mergeCell ref="B41:E41"/>
    <mergeCell ref="A25:A26"/>
    <mergeCell ref="A5:A24"/>
    <mergeCell ref="A27:A38"/>
    <mergeCell ref="E25:E26"/>
    <mergeCell ref="B5:E5"/>
    <mergeCell ref="E39:E40"/>
    <mergeCell ref="A41:A45"/>
    <mergeCell ref="F25:F26"/>
    <mergeCell ref="B25:B26"/>
    <mergeCell ref="C25:C26"/>
    <mergeCell ref="D25:D26"/>
    <mergeCell ref="B15:E15"/>
    <mergeCell ref="F3:F4"/>
    <mergeCell ref="B13:B14"/>
    <mergeCell ref="C13:C14"/>
    <mergeCell ref="D13:D14"/>
    <mergeCell ref="F13:F14"/>
    <mergeCell ref="E13:E14"/>
    <mergeCell ref="A3:A4"/>
    <mergeCell ref="B3:B4"/>
    <mergeCell ref="C3:C4"/>
    <mergeCell ref="D3:D4"/>
    <mergeCell ref="E3:E4"/>
    <mergeCell ref="F39:F40"/>
    <mergeCell ref="D39:D40"/>
    <mergeCell ref="A39:A40"/>
    <mergeCell ref="B39:B40"/>
    <mergeCell ref="C39:C40"/>
  </mergeCells>
  <printOptions horizontalCentered="1"/>
  <pageMargins left="0.51181102362204722" right="0.31496062992125984" top="0.7154166666666667" bottom="0.55118110236220474" header="0.31496062992125984" footer="0.31496062992125984"/>
  <pageSetup paperSize="9" fitToHeight="0" orientation="landscape" horizontalDpi="1200" verticalDpi="1200" r:id="rId1"/>
  <headerFooter>
    <oddHeader xml:space="preserve">&amp;C&amp;"-,Bold"&amp;12LOT 1 Service - Result 2.2.2
</oddHeader>
    <oddFooter>&amp;RLOT 1 Res. 2.2.2  Pag &amp;P of  &amp;N</oddFooter>
  </headerFooter>
  <rowBreaks count="3" manualBreakCount="3">
    <brk id="12" max="5" man="1"/>
    <brk id="24" max="8" man="1"/>
    <brk id="38"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2A80E-AC07-4DD4-8B17-2D7F4D9A593C}">
  <sheetPr>
    <tabColor theme="9" tint="0.59999389629810485"/>
  </sheetPr>
  <dimension ref="A1:F33"/>
  <sheetViews>
    <sheetView tabSelected="1" view="pageBreakPreview" topLeftCell="A17" zoomScale="90" zoomScaleNormal="70" zoomScaleSheetLayoutView="90" workbookViewId="0">
      <selection activeCell="B29" sqref="B29"/>
    </sheetView>
  </sheetViews>
  <sheetFormatPr defaultColWidth="8.6640625" defaultRowHeight="13.2" x14ac:dyDescent="0.3"/>
  <cols>
    <col min="1" max="1" width="8.6640625" style="48"/>
    <col min="2" max="2" width="94.109375" style="64" customWidth="1"/>
    <col min="3" max="3" width="10.88671875" style="152" customWidth="1"/>
    <col min="4" max="4" width="8.6640625" style="48"/>
    <col min="5" max="5" width="10.33203125" style="49" customWidth="1"/>
    <col min="6" max="6" width="12.109375" style="49" customWidth="1"/>
    <col min="7" max="16384" width="8.6640625" style="30"/>
  </cols>
  <sheetData>
    <row r="1" spans="1:6" ht="13.8" thickBot="1" x14ac:dyDescent="0.35"/>
    <row r="2" spans="1:6" ht="22.5" customHeight="1" thickBot="1" x14ac:dyDescent="0.35">
      <c r="A2" s="135"/>
      <c r="B2" s="136" t="s">
        <v>89</v>
      </c>
      <c r="C2" s="163"/>
      <c r="D2" s="137"/>
      <c r="E2" s="138"/>
      <c r="F2" s="139">
        <f>F6+F13+F18+F23+F31</f>
        <v>0</v>
      </c>
    </row>
    <row r="3" spans="1:6" ht="13.8" thickBot="1" x14ac:dyDescent="0.35">
      <c r="A3" s="140"/>
      <c r="F3" s="141"/>
    </row>
    <row r="4" spans="1:6" ht="14.4" customHeight="1" x14ac:dyDescent="0.3">
      <c r="A4" s="191" t="s">
        <v>75</v>
      </c>
      <c r="B4" s="245" t="s">
        <v>76</v>
      </c>
      <c r="C4" s="243" t="s">
        <v>6</v>
      </c>
      <c r="D4" s="239" t="s">
        <v>47</v>
      </c>
      <c r="E4" s="239" t="s">
        <v>7</v>
      </c>
      <c r="F4" s="259" t="s">
        <v>8</v>
      </c>
    </row>
    <row r="5" spans="1:6" ht="22.5" customHeight="1" thickBot="1" x14ac:dyDescent="0.35">
      <c r="A5" s="192"/>
      <c r="B5" s="246"/>
      <c r="C5" s="244"/>
      <c r="D5" s="240"/>
      <c r="E5" s="240"/>
      <c r="F5" s="260"/>
    </row>
    <row r="6" spans="1:6" ht="30.6" customHeight="1" thickBot="1" x14ac:dyDescent="0.35">
      <c r="A6" s="213" t="s">
        <v>85</v>
      </c>
      <c r="B6" s="204" t="s">
        <v>59</v>
      </c>
      <c r="C6" s="205"/>
      <c r="D6" s="205"/>
      <c r="E6" s="206"/>
      <c r="F6" s="142">
        <f>SUM(F7:F9)</f>
        <v>0</v>
      </c>
    </row>
    <row r="7" spans="1:6" ht="63" customHeight="1" x14ac:dyDescent="0.3">
      <c r="A7" s="214"/>
      <c r="B7" s="54" t="s">
        <v>167</v>
      </c>
      <c r="C7" s="161" t="s">
        <v>168</v>
      </c>
      <c r="D7" s="117">
        <v>180</v>
      </c>
      <c r="E7" s="118"/>
      <c r="F7" s="119"/>
    </row>
    <row r="8" spans="1:6" ht="66" customHeight="1" x14ac:dyDescent="0.3">
      <c r="A8" s="214"/>
      <c r="B8" s="57" t="s">
        <v>50</v>
      </c>
      <c r="C8" s="161" t="s">
        <v>168</v>
      </c>
      <c r="D8" s="121">
        <v>180</v>
      </c>
      <c r="E8" s="122"/>
      <c r="F8" s="123"/>
    </row>
    <row r="9" spans="1:6" ht="55.95" customHeight="1" x14ac:dyDescent="0.3">
      <c r="A9" s="214"/>
      <c r="B9" s="57" t="s">
        <v>51</v>
      </c>
      <c r="C9" s="125" t="s">
        <v>122</v>
      </c>
      <c r="D9" s="121">
        <v>6</v>
      </c>
      <c r="E9" s="122"/>
      <c r="F9" s="123"/>
    </row>
    <row r="10" spans="1:6" ht="16.2" customHeight="1" thickBot="1" x14ac:dyDescent="0.35">
      <c r="A10" s="215"/>
      <c r="B10" s="77"/>
      <c r="C10" s="158"/>
      <c r="D10" s="78"/>
      <c r="E10" s="143"/>
      <c r="F10" s="144"/>
    </row>
    <row r="11" spans="1:6" ht="14.4" customHeight="1" x14ac:dyDescent="0.3">
      <c r="A11" s="215"/>
      <c r="B11" s="241" t="s">
        <v>76</v>
      </c>
      <c r="C11" s="243" t="s">
        <v>6</v>
      </c>
      <c r="D11" s="239" t="s">
        <v>47</v>
      </c>
      <c r="E11" s="261" t="s">
        <v>7</v>
      </c>
      <c r="F11" s="257" t="s">
        <v>8</v>
      </c>
    </row>
    <row r="12" spans="1:6" ht="22.5" customHeight="1" thickBot="1" x14ac:dyDescent="0.35">
      <c r="A12" s="215"/>
      <c r="B12" s="242"/>
      <c r="C12" s="244"/>
      <c r="D12" s="240"/>
      <c r="E12" s="262"/>
      <c r="F12" s="258"/>
    </row>
    <row r="13" spans="1:6" ht="15" thickBot="1" x14ac:dyDescent="0.35">
      <c r="A13" s="215"/>
      <c r="B13" s="204" t="s">
        <v>60</v>
      </c>
      <c r="C13" s="205"/>
      <c r="D13" s="205"/>
      <c r="E13" s="206"/>
      <c r="F13" s="154">
        <f>SUM(F14:F15)</f>
        <v>0</v>
      </c>
    </row>
    <row r="14" spans="1:6" ht="39.6" x14ac:dyDescent="0.3">
      <c r="A14" s="215"/>
      <c r="B14" s="57" t="s">
        <v>169</v>
      </c>
      <c r="C14" s="41" t="s">
        <v>122</v>
      </c>
      <c r="D14" s="37">
        <v>25</v>
      </c>
      <c r="E14" s="58"/>
      <c r="F14" s="59"/>
    </row>
    <row r="15" spans="1:6" ht="80.400000000000006" customHeight="1" thickBot="1" x14ac:dyDescent="0.35">
      <c r="A15" s="216"/>
      <c r="B15" s="145" t="s">
        <v>170</v>
      </c>
      <c r="C15" s="43" t="s">
        <v>171</v>
      </c>
      <c r="D15" s="61">
        <v>3</v>
      </c>
      <c r="E15" s="62"/>
      <c r="F15" s="63"/>
    </row>
    <row r="16" spans="1:6" ht="14.4" customHeight="1" x14ac:dyDescent="0.3">
      <c r="A16" s="191" t="s">
        <v>75</v>
      </c>
      <c r="B16" s="266" t="s">
        <v>76</v>
      </c>
      <c r="C16" s="243" t="s">
        <v>6</v>
      </c>
      <c r="D16" s="239" t="s">
        <v>47</v>
      </c>
      <c r="E16" s="261" t="s">
        <v>7</v>
      </c>
      <c r="F16" s="257" t="s">
        <v>8</v>
      </c>
    </row>
    <row r="17" spans="1:6" ht="22.5" customHeight="1" thickBot="1" x14ac:dyDescent="0.35">
      <c r="A17" s="192"/>
      <c r="B17" s="267"/>
      <c r="C17" s="244"/>
      <c r="D17" s="240"/>
      <c r="E17" s="262"/>
      <c r="F17" s="258"/>
    </row>
    <row r="18" spans="1:6" ht="34.950000000000003" customHeight="1" thickBot="1" x14ac:dyDescent="0.35">
      <c r="A18" s="213" t="s">
        <v>85</v>
      </c>
      <c r="B18" s="204" t="s">
        <v>61</v>
      </c>
      <c r="C18" s="205"/>
      <c r="D18" s="205"/>
      <c r="E18" s="206"/>
      <c r="F18" s="142">
        <f>SUM(F19:F22)</f>
        <v>0</v>
      </c>
    </row>
    <row r="19" spans="1:6" ht="39.6" x14ac:dyDescent="0.3">
      <c r="A19" s="214"/>
      <c r="B19" s="54" t="s">
        <v>172</v>
      </c>
      <c r="C19" s="82" t="s">
        <v>122</v>
      </c>
      <c r="D19" s="32">
        <v>10</v>
      </c>
      <c r="E19" s="127"/>
      <c r="F19" s="56"/>
    </row>
    <row r="20" spans="1:6" ht="39.6" x14ac:dyDescent="0.3">
      <c r="A20" s="214"/>
      <c r="B20" s="57" t="s">
        <v>186</v>
      </c>
      <c r="C20" s="41" t="s">
        <v>185</v>
      </c>
      <c r="D20" s="37">
        <v>180</v>
      </c>
      <c r="E20" s="129"/>
      <c r="F20" s="59"/>
    </row>
    <row r="21" spans="1:6" ht="39.6" x14ac:dyDescent="0.3">
      <c r="A21" s="214"/>
      <c r="B21" s="57" t="s">
        <v>187</v>
      </c>
      <c r="C21" s="41" t="s">
        <v>185</v>
      </c>
      <c r="D21" s="37">
        <v>180</v>
      </c>
      <c r="E21" s="129"/>
      <c r="F21" s="59"/>
    </row>
    <row r="22" spans="1:6" ht="40.200000000000003" thickBot="1" x14ac:dyDescent="0.35">
      <c r="A22" s="214"/>
      <c r="B22" s="57" t="s">
        <v>52</v>
      </c>
      <c r="C22" s="41" t="s">
        <v>122</v>
      </c>
      <c r="D22" s="37">
        <v>6</v>
      </c>
      <c r="E22" s="129"/>
      <c r="F22" s="59"/>
    </row>
    <row r="23" spans="1:6" ht="45.6" customHeight="1" thickBot="1" x14ac:dyDescent="0.35">
      <c r="A23" s="215"/>
      <c r="B23" s="204" t="s">
        <v>62</v>
      </c>
      <c r="C23" s="205"/>
      <c r="D23" s="205"/>
      <c r="E23" s="206"/>
      <c r="F23" s="142">
        <f>SUM(F24:F30)</f>
        <v>0</v>
      </c>
    </row>
    <row r="24" spans="1:6" ht="39.6" x14ac:dyDescent="0.3">
      <c r="A24" s="215"/>
      <c r="B24" s="54" t="s">
        <v>173</v>
      </c>
      <c r="C24" s="82" t="s">
        <v>122</v>
      </c>
      <c r="D24" s="32">
        <v>15</v>
      </c>
      <c r="E24" s="55"/>
      <c r="F24" s="56"/>
    </row>
    <row r="25" spans="1:6" ht="69" customHeight="1" x14ac:dyDescent="0.3">
      <c r="A25" s="215"/>
      <c r="B25" s="57" t="s">
        <v>174</v>
      </c>
      <c r="C25" s="41" t="s">
        <v>157</v>
      </c>
      <c r="D25" s="37">
        <v>2</v>
      </c>
      <c r="E25" s="58"/>
      <c r="F25" s="59"/>
    </row>
    <row r="26" spans="1:6" ht="39.6" x14ac:dyDescent="0.3">
      <c r="A26" s="215"/>
      <c r="B26" s="57" t="s">
        <v>32</v>
      </c>
      <c r="C26" s="41" t="s">
        <v>159</v>
      </c>
      <c r="D26" s="37">
        <v>6000</v>
      </c>
      <c r="E26" s="58"/>
      <c r="F26" s="59"/>
    </row>
    <row r="27" spans="1:6" ht="55.5" customHeight="1" x14ac:dyDescent="0.3">
      <c r="A27" s="215"/>
      <c r="B27" s="57" t="s">
        <v>175</v>
      </c>
      <c r="C27" s="41" t="s">
        <v>176</v>
      </c>
      <c r="D27" s="37">
        <v>21</v>
      </c>
      <c r="E27" s="58"/>
      <c r="F27" s="59"/>
    </row>
    <row r="28" spans="1:6" ht="39.6" x14ac:dyDescent="0.3">
      <c r="A28" s="215"/>
      <c r="B28" s="57" t="s">
        <v>177</v>
      </c>
      <c r="C28" s="41" t="s">
        <v>127</v>
      </c>
      <c r="D28" s="37">
        <v>180</v>
      </c>
      <c r="E28" s="58"/>
      <c r="F28" s="59"/>
    </row>
    <row r="29" spans="1:6" ht="39.6" x14ac:dyDescent="0.3">
      <c r="A29" s="215"/>
      <c r="B29" s="57" t="s">
        <v>37</v>
      </c>
      <c r="C29" s="41" t="s">
        <v>127</v>
      </c>
      <c r="D29" s="37">
        <v>180</v>
      </c>
      <c r="E29" s="58"/>
      <c r="F29" s="59"/>
    </row>
    <row r="30" spans="1:6" ht="40.5" customHeight="1" thickBot="1" x14ac:dyDescent="0.35">
      <c r="A30" s="216"/>
      <c r="B30" s="60" t="s">
        <v>53</v>
      </c>
      <c r="C30" s="43" t="s">
        <v>122</v>
      </c>
      <c r="D30" s="61">
        <v>6</v>
      </c>
      <c r="E30" s="62"/>
      <c r="F30" s="63"/>
    </row>
    <row r="31" spans="1:6" ht="40.200000000000003" customHeight="1" thickBot="1" x14ac:dyDescent="0.35">
      <c r="A31" s="263" t="s">
        <v>85</v>
      </c>
      <c r="B31" s="204" t="s">
        <v>63</v>
      </c>
      <c r="C31" s="205"/>
      <c r="D31" s="205"/>
      <c r="E31" s="206"/>
      <c r="F31" s="142">
        <f>SUM(F32:F33)</f>
        <v>0</v>
      </c>
    </row>
    <row r="32" spans="1:6" ht="39.6" x14ac:dyDescent="0.3">
      <c r="A32" s="264"/>
      <c r="B32" s="155" t="s">
        <v>178</v>
      </c>
      <c r="C32" s="82" t="s">
        <v>122</v>
      </c>
      <c r="D32" s="32">
        <v>12</v>
      </c>
      <c r="E32" s="55"/>
      <c r="F32" s="56"/>
    </row>
    <row r="33" spans="1:6" ht="39" customHeight="1" thickBot="1" x14ac:dyDescent="0.35">
      <c r="A33" s="265"/>
      <c r="B33" s="146" t="s">
        <v>33</v>
      </c>
      <c r="C33" s="43" t="s">
        <v>122</v>
      </c>
      <c r="D33" s="61">
        <v>3</v>
      </c>
      <c r="E33" s="62"/>
      <c r="F33" s="63"/>
    </row>
  </sheetData>
  <mergeCells count="25">
    <mergeCell ref="A31:A33"/>
    <mergeCell ref="A6:A15"/>
    <mergeCell ref="A18:A30"/>
    <mergeCell ref="E16:E17"/>
    <mergeCell ref="A16:A17"/>
    <mergeCell ref="B16:B17"/>
    <mergeCell ref="C16:C17"/>
    <mergeCell ref="D16:D17"/>
    <mergeCell ref="B6:E6"/>
    <mergeCell ref="B13:E13"/>
    <mergeCell ref="B18:E18"/>
    <mergeCell ref="B23:E23"/>
    <mergeCell ref="B31:E31"/>
    <mergeCell ref="A4:A5"/>
    <mergeCell ref="B4:B5"/>
    <mergeCell ref="C4:C5"/>
    <mergeCell ref="D4:D5"/>
    <mergeCell ref="F16:F17"/>
    <mergeCell ref="F11:F12"/>
    <mergeCell ref="E4:E5"/>
    <mergeCell ref="F4:F5"/>
    <mergeCell ref="B11:B12"/>
    <mergeCell ref="C11:C12"/>
    <mergeCell ref="D11:D12"/>
    <mergeCell ref="E11:E12"/>
  </mergeCells>
  <printOptions horizontalCentered="1"/>
  <pageMargins left="0.51181102362204722" right="0.31496062992125984" top="0.71875" bottom="0.55118110236220474" header="0.31496062992125984" footer="0.31496062992125984"/>
  <pageSetup paperSize="9" scale="70" fitToHeight="0" orientation="landscape" horizontalDpi="1200" verticalDpi="1200" r:id="rId1"/>
  <headerFooter>
    <oddHeader>&amp;C&amp;"-,Bold"&amp;12LOT 1 Service - Result 2.2.3</oddHeader>
    <oddFooter>&amp;RLOT 1 Res. 2.2.3  Pag &amp;P of  &amp;N</oddFooter>
  </headerFooter>
  <rowBreaks count="1" manualBreakCount="1">
    <brk id="1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for publication</vt:lpstr>
      <vt:lpstr>Service </vt:lpstr>
      <vt:lpstr>2.1.1</vt:lpstr>
      <vt:lpstr>2.1.2</vt:lpstr>
      <vt:lpstr>2.1.3</vt:lpstr>
      <vt:lpstr>2.2.1</vt:lpstr>
      <vt:lpstr>2.2.2</vt:lpstr>
      <vt:lpstr>2.2.3</vt:lpstr>
      <vt:lpstr>'2.1.2'!Print_Area</vt:lpstr>
      <vt:lpstr>'2.1.3'!Print_Area</vt:lpstr>
      <vt:lpstr>'2.2.1'!Print_Area</vt:lpstr>
      <vt:lpstr>'2.2.2'!Print_Area</vt:lpstr>
      <vt:lpstr>'2.2.3'!Print_Area</vt:lpstr>
      <vt:lpstr>'for publication'!Print_Area</vt:lpstr>
      <vt:lpstr>'Service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Eslam Elfadly</dc:creator>
  <cp:lastModifiedBy>Felistas Gicheru</cp:lastModifiedBy>
  <cp:lastPrinted>2024-07-21T08:28:23Z</cp:lastPrinted>
  <dcterms:created xsi:type="dcterms:W3CDTF">2024-03-04T15:07:08Z</dcterms:created>
  <dcterms:modified xsi:type="dcterms:W3CDTF">2024-07-22T12:06:52Z</dcterms:modified>
</cp:coreProperties>
</file>